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Angela Maria Arango\Downloads\"/>
    </mc:Choice>
  </mc:AlternateContent>
  <xr:revisionPtr revIDLastSave="0" documentId="13_ncr:1_{D5493B02-066D-4B30-BE95-5EBB206F8EC4}"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5" l="1"/>
  <c r="B8" i="11" s="1"/>
  <c r="B17" i="11"/>
  <c r="B28" i="11" s="1"/>
  <c r="C11" i="11"/>
  <c r="C10" i="11"/>
  <c r="B7" i="10"/>
  <c r="B7" i="14"/>
  <c r="B6" i="14"/>
  <c r="B5" i="14"/>
  <c r="B4" i="14"/>
  <c r="B3" i="14"/>
  <c r="B2" i="14"/>
  <c r="B4" i="11"/>
  <c r="B5" i="11"/>
  <c r="B6" i="11"/>
  <c r="B7" i="11"/>
  <c r="B3" i="11"/>
  <c r="B2" i="11"/>
  <c r="B4" i="10"/>
  <c r="B5" i="10"/>
  <c r="B6" i="10"/>
  <c r="B3" i="10"/>
</calcChain>
</file>

<file path=xl/sharedStrings.xml><?xml version="1.0" encoding="utf-8"?>
<sst xmlns="http://schemas.openxmlformats.org/spreadsheetml/2006/main" count="194" uniqueCount="156">
  <si>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</si>
  <si>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</si>
  <si>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</si>
  <si>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</si>
  <si>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</si>
  <si>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</si>
  <si>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</si>
  <si>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</si>
  <si>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</si>
  <si>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</si>
  <si>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</si>
  <si>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</si>
  <si>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</si>
  <si>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</si>
  <si>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</si>
  <si>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</si>
  <si>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</si>
  <si>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</si>
  <si>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</si>
  <si>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</si>
  <si>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</si>
  <si>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</si>
  <si>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</si>
  <si>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</si>
  <si>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</si>
  <si>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</si>
  <si>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</si>
  <si>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</si>
  <si>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</si>
  <si>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</si>
  <si>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</si>
  <si>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</si>
  <si>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</si>
  <si>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</si>
  <si>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</si>
  <si>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</si>
  <si>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</si>
  <si>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</si>
  <si>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</si>
  <si>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</si>
  <si>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</si>
  <si>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</si>
  <si>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</si>
  <si>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</si>
  <si>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</si>
  <si>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</si>
  <si>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</si>
  <si>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</si>
  <si>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</si>
  <si>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</si>
  <si>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</si>
  <si>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</si>
  <si>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</si>
  <si>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</si>
  <si>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</si>
  <si>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</si>
  <si>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</si>
  <si>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</si>
  <si>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</si>
  <si>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</si>
  <si>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</si>
  <si>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</si>
  <si>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</si>
  <si>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</si>
  <si>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</si>
  <si>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</si>
  <si>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</si>
  <si>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</si>
  <si>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</si>
  <si>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</si>
  <si>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</si>
  <si>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</si>
  <si>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</si>
  <si>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</si>
  <si>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</si>
  <si>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</si>
  <si>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</si>
  <si>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</si>
  <si>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</si>
  <si>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</si>
  <si>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</si>
  <si>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</si>
  <si>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</si>
  <si>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</si>
  <si>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</si>
  <si>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</si>
  <si>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</si>
  <si>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</si>
  <si>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</si>
  <si>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</si>
  <si>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</si>
  <si>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</si>
  <si>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</si>
  <si>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</si>
  <si>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</si>
  <si>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</si>
  <si>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</si>
  <si>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</si>
  <si>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</si>
  <si>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</si>
  <si>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</si>
  <si>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</si>
  <si>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</si>
  <si>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</si>
  <si>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</si>
  <si>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</si>
  <si>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</si>
  <si>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</si>
  <si>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</si>
  <si>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</si>
  <si>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</si>
  <si>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</si>
  <si>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</si>
  <si>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</si>
  <si>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</si>
  <si>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</si>
  <si>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</si>
  <si>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</si>
  <si>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</si>
  <si>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</si>
  <si>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</si>
  <si>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</si>
  <si>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</si>
  <si>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</si>
  <si>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</si>
  <si>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</si>
  <si>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</si>
  <si>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</si>
  <si>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</si>
  <si>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</si>
  <si>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</si>
  <si>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</si>
  <si>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</si>
  <si>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</si>
  <si>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</si>
  <si>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</si>
  <si>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</si>
  <si>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Responsabilidad Civil Profesional</t>
  </si>
  <si>
    <t xml:space="preserve">Daño Moral </t>
  </si>
  <si>
    <t xml:space="preserve">Daño Emergente </t>
  </si>
  <si>
    <t xml:space="preserve">Lucro Cesante </t>
  </si>
  <si>
    <t>11001310303320190083300</t>
  </si>
  <si>
    <t>Juzgado 33 Civil del Circuito de Bogotá.</t>
  </si>
  <si>
    <t>Medimás E.P.S S.A.S
Estudios e Inversiones Medicas S.A.S - ESIMED S.A.
Clínica Esimed Santa Bibiana
Fundación Cardio Infantil - Instituro de Cardiología
Cafésalud E.P.S S.A. En Liquidación. 
Dr. Silvio Roberto Rosales Conde</t>
  </si>
  <si>
    <t>Jenny Consuelo Quiñones Becerra (Victima Directa)</t>
  </si>
  <si>
    <t xml:space="preserve">Jenny Consuelo Quiñones Becerra (Victima Directa)
</t>
  </si>
  <si>
    <t>02 de octubre de 2018</t>
  </si>
  <si>
    <t>14 de noviembre de 2018</t>
  </si>
  <si>
    <t xml:space="preserve">Fundación Cardio Infantil Instituto de Cardiología </t>
  </si>
  <si>
    <t>860.035.992-2</t>
  </si>
  <si>
    <t>022335221 / 0</t>
  </si>
  <si>
    <t>30 de noviembre de 2022</t>
  </si>
  <si>
    <t>10 de mayo de 2024</t>
  </si>
  <si>
    <t>14 de junio de 2024</t>
  </si>
  <si>
    <t>05 de abril de 2015</t>
  </si>
  <si>
    <t xml:space="preserve">1. La señora Jenny Consuelo como consecuencia de un dolor en la boca del estómago de tres días de evolución localizado en epigastrio de intensidad 10/10, asistió a los servicios de urgencia el 05 de abril de 2015 en la Clínica Santa Bibiana de Bogotá D.C. en donde fue atendida y le fueron formulados medicamentos. Al 08 de abril tuvo nueva cita de control, con ecografía que reporta colelitiasis con vía biliar normal. 
2. Para el 19 de mayo de 2015 acude nuevamente a urgencias en la misma clínica mencionada con dolor abdominal y vómito, para lo cual es programada para cirugía de colecistectomía por laparoscopia, la cual se la hicieron finalmente el 22 de junio de 2015 por parte del Dr. Silvio Roberto Rosales Conde. 
3. Al 24 de junio de 2015 la paciente nuevamente es ingresada a urgencia de la Clínica Santa Bibiana, donde la diagnostican con Ictericia y es valorada por el médico cirujano Dr. Rosales. Quien considera manejo antibiótico ambulatorio y le reprograman una nueva cirugía de urgencia para el 09 de julio de 2015 toda vez que al parecer en la cirugía anterior se quedó un cálculo de conducto biliar. 
4. Llevada a cabo la cirugía la cual se extendió 10 horas, es trasladada a cuidados intensivos en donde se mantiene hasta el 25 de julio de 2015 volviendo a reconsultar por urgencias, en el mes de septiembre de 2015 r por refiriendo dolor de estomago y el 22 de octubre de 2015 asiste a cita de control.
5. Para el 07 de noviembre de 2015 asistió a médico particular con el cual emitió orden de revisión con médico especialista hepatobiliar y su EPS Cafesalud se la autorizó con la Fundación Cardio infantil, cita a la cual asistió para el 22 de marzo de 2016 y en donde le realizan un diagnóstico en el cual le indican que requiere en forma prioritaria CH, VSG, perfil hepático completo, por considerar que esas crisis de ictericia y cólico no eran normales y además que ingresara inmediatamente a urgencias de dicha Fundación para intentar una segunda reconstrucción de vías biliares, pero fue dada de alta y la cirugía apenas fue realizada para el 13 de enero de 2017, mediando acción de constitucional de tutela y fallo favorablea la paciente, falta de autorización de su EPS CAFESALUD para la cirugía y falta de disponibilidad de salas de cirugía. Demora que ocasionó que el líquido biliar de la paciente se extendiera en su cuerpo y afectara de manera permanente el hígado.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</si>
</sst>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7" borderId="2" xfId="0" applyFill="1" applyBorder="1" applyAlignment="1">
      <alignment horizontal="justify" vertical="top" wrapText="1"/>
    </xf>
    <xf numFmtId="0" fontId="0" fillId="7" borderId="3" xfId="0" applyFill="1"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0" fillId="0" borderId="1" xfId="0" applyFill="1" applyBorder="1" applyAlignment="1">
      <alignment horizontal="justify"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d.docs.live.net/afc4810c17523101/Escritorio/GHA/ALLIANZ/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B1" zoomScaleNormal="100" workbookViewId="0">
      <selection activeCell="B25" sqref="B25:C2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41</v>
      </c>
      <c r="B1" s="49"/>
      <c r="C1" s="49"/>
    </row>
    <row r="2" spans="1:3" x14ac:dyDescent="0.25">
      <c r="A2" s="5" t="s">
        <v>11</v>
      </c>
      <c r="B2" s="50" t="s">
        <v>141</v>
      </c>
      <c r="C2" s="51"/>
    </row>
    <row r="3" spans="1:3" x14ac:dyDescent="0.25">
      <c r="A3" s="5" t="s">
        <v>0</v>
      </c>
      <c r="B3" s="52" t="s">
        <v>142</v>
      </c>
      <c r="C3" s="53"/>
    </row>
    <row r="4" spans="1:3" x14ac:dyDescent="0.25">
      <c r="A4" s="5" t="s">
        <v>109</v>
      </c>
      <c r="B4" s="54" t="s">
        <v>143</v>
      </c>
      <c r="C4" s="53"/>
    </row>
    <row r="5" spans="1:3" ht="14.45" customHeight="1" x14ac:dyDescent="0.25">
      <c r="A5" s="5" t="s">
        <v>1</v>
      </c>
      <c r="B5" s="54" t="s">
        <v>144</v>
      </c>
      <c r="C5" s="53"/>
    </row>
    <row r="6" spans="1:3" x14ac:dyDescent="0.25">
      <c r="A6" s="5" t="s">
        <v>110</v>
      </c>
      <c r="B6" s="36" t="s">
        <v>134</v>
      </c>
      <c r="C6" s="36"/>
    </row>
    <row r="7" spans="1:3" x14ac:dyDescent="0.25">
      <c r="A7" s="5" t="s">
        <v>2</v>
      </c>
      <c r="B7" s="38" t="s">
        <v>145</v>
      </c>
      <c r="C7" s="36"/>
    </row>
    <row r="8" spans="1:3" x14ac:dyDescent="0.25">
      <c r="A8" s="5" t="s">
        <v>3</v>
      </c>
      <c r="B8" s="91" t="s">
        <v>154</v>
      </c>
      <c r="C8" s="91"/>
    </row>
    <row r="9" spans="1:3" x14ac:dyDescent="0.25">
      <c r="A9" s="5" t="s">
        <v>4</v>
      </c>
      <c r="B9" s="38" t="s">
        <v>146</v>
      </c>
      <c r="C9" s="38"/>
    </row>
    <row r="10" spans="1:3" x14ac:dyDescent="0.25">
      <c r="A10" s="5" t="s">
        <v>5</v>
      </c>
      <c r="B10" s="38" t="s">
        <v>147</v>
      </c>
      <c r="C10" s="38"/>
    </row>
    <row r="11" spans="1:3" ht="23.25" customHeight="1" x14ac:dyDescent="0.25">
      <c r="A11" s="5" t="s">
        <v>27</v>
      </c>
      <c r="B11" s="47" t="s">
        <v>137</v>
      </c>
      <c r="C11" s="48"/>
    </row>
    <row r="12" spans="1:3" x14ac:dyDescent="0.25">
      <c r="A12" s="37" t="s">
        <v>120</v>
      </c>
      <c r="B12" s="38" t="s">
        <v>155</v>
      </c>
      <c r="C12" s="36"/>
    </row>
    <row r="13" spans="1:3" ht="30" customHeight="1" x14ac:dyDescent="0.25">
      <c r="A13" s="37"/>
      <c r="B13" s="36"/>
      <c r="C13" s="36"/>
    </row>
    <row r="14" spans="1:3" ht="73.5" customHeight="1" x14ac:dyDescent="0.25">
      <c r="A14" s="37"/>
      <c r="B14" s="36"/>
      <c r="C14" s="36"/>
    </row>
    <row r="15" spans="1:3" ht="30" x14ac:dyDescent="0.25">
      <c r="A15" s="5" t="s">
        <v>46</v>
      </c>
      <c r="B15" s="41">
        <f>SUM(C17,C18,C20,C21,C23)</f>
        <v>913391069</v>
      </c>
      <c r="C15" s="42"/>
    </row>
    <row r="16" spans="1:3" ht="33.75" customHeight="1" x14ac:dyDescent="0.25">
      <c r="A16" s="43" t="s">
        <v>47</v>
      </c>
      <c r="B16" s="44" t="s">
        <v>48</v>
      </c>
      <c r="C16" s="44"/>
    </row>
    <row r="17" spans="1:3" ht="14.45" customHeight="1" x14ac:dyDescent="0.25">
      <c r="A17" s="43"/>
      <c r="B17" s="11" t="s">
        <v>140</v>
      </c>
      <c r="C17" s="6">
        <v>368881920</v>
      </c>
    </row>
    <row r="18" spans="1:3" ht="14.45" customHeight="1" x14ac:dyDescent="0.25">
      <c r="A18" s="43"/>
      <c r="B18" s="11" t="s">
        <v>139</v>
      </c>
      <c r="C18" s="6">
        <v>47639549</v>
      </c>
    </row>
    <row r="19" spans="1:3" x14ac:dyDescent="0.25">
      <c r="A19" s="43"/>
      <c r="B19" s="45" t="s">
        <v>51</v>
      </c>
      <c r="C19" s="46"/>
    </row>
    <row r="20" spans="1:3" x14ac:dyDescent="0.25">
      <c r="A20" s="43"/>
      <c r="B20" s="11" t="s">
        <v>138</v>
      </c>
      <c r="C20" s="6">
        <v>331246400</v>
      </c>
    </row>
    <row r="21" spans="1:3" x14ac:dyDescent="0.25">
      <c r="A21" s="43"/>
      <c r="B21" s="11" t="s">
        <v>113</v>
      </c>
      <c r="C21" s="6">
        <v>165623200</v>
      </c>
    </row>
    <row r="22" spans="1:3" x14ac:dyDescent="0.25">
      <c r="A22" s="43"/>
      <c r="B22" s="45" t="s">
        <v>108</v>
      </c>
      <c r="C22" s="46"/>
    </row>
    <row r="23" spans="1:3" x14ac:dyDescent="0.25">
      <c r="A23" s="43"/>
      <c r="B23" s="11"/>
      <c r="C23" s="16"/>
    </row>
    <row r="24" spans="1:3" x14ac:dyDescent="0.25">
      <c r="A24" s="5" t="s">
        <v>6</v>
      </c>
      <c r="B24" s="36" t="s">
        <v>148</v>
      </c>
      <c r="C24" s="36"/>
    </row>
    <row r="25" spans="1:3" x14ac:dyDescent="0.25">
      <c r="A25" s="5" t="s">
        <v>7</v>
      </c>
      <c r="B25" s="36" t="s">
        <v>149</v>
      </c>
      <c r="C25" s="36"/>
    </row>
    <row r="26" spans="1:3" x14ac:dyDescent="0.25">
      <c r="A26" s="5" t="s">
        <v>8</v>
      </c>
      <c r="B26" s="36" t="s">
        <v>150</v>
      </c>
      <c r="C26" s="36"/>
    </row>
    <row r="27" spans="1:3" x14ac:dyDescent="0.25">
      <c r="A27" s="5" t="s">
        <v>42</v>
      </c>
      <c r="B27" s="39" t="s">
        <v>151</v>
      </c>
      <c r="C27" s="40"/>
    </row>
    <row r="28" spans="1:3" x14ac:dyDescent="0.25">
      <c r="A28" s="5" t="s">
        <v>9</v>
      </c>
      <c r="B28" s="35" t="s">
        <v>152</v>
      </c>
      <c r="C28" s="35"/>
    </row>
    <row r="29" spans="1:3" x14ac:dyDescent="0.25">
      <c r="A29" s="5" t="s">
        <v>10</v>
      </c>
      <c r="B29" s="36" t="s">
        <v>153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C29" sqref="C29"/>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11001310303320190083300</v>
      </c>
      <c r="C3" s="36"/>
    </row>
    <row r="4" spans="1:3" x14ac:dyDescent="0.25">
      <c r="A4" s="5" t="s">
        <v>0</v>
      </c>
      <c r="B4" s="36" t="str">
        <f>'GENERALES NOTA 322'!B3:C3</f>
        <v>Juzgado 33 Civil del Circuito de Bogotá.</v>
      </c>
      <c r="C4" s="36"/>
    </row>
    <row r="5" spans="1:3" x14ac:dyDescent="0.25">
      <c r="A5" s="5" t="s">
        <v>109</v>
      </c>
      <c r="B5" s="36" t="str">
        <f>'GENERALES NOTA 322'!B4:C4</f>
        <v>Medimás E.P.S S.A.S
Estudios e Inversiones Medicas S.A.S - ESIMED S.A.
Clínica Esimed Santa Bibiana
Fundación Cardio Infantil - Instituro de Cardiología
Cafésalud E.P.S S.A. En Liquidación. 
Dr. Silvio Roberto Rosales Conde</v>
      </c>
      <c r="C5" s="36"/>
    </row>
    <row r="6" spans="1:3" x14ac:dyDescent="0.25">
      <c r="A6" s="5" t="s">
        <v>1</v>
      </c>
      <c r="B6" s="36" t="str">
        <f>'GENERALES NOTA 322'!B5:C5</f>
        <v>Jenny Consuelo Quiñones Becerra (Victima Directa)</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2"/>
      <c r="C12" s="53"/>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2"/>
      <c r="C22" s="53"/>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4" sqref="B4:C4"/>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11001310303320190083300</v>
      </c>
      <c r="C3" s="75"/>
    </row>
    <row r="4" spans="1:6" x14ac:dyDescent="0.25">
      <c r="A4" s="21" t="s">
        <v>0</v>
      </c>
      <c r="B4" s="75" t="str">
        <f>'GENERALES NOTA 322'!B3:C3</f>
        <v>Juzgado 33 Civil del Circuito de Bogotá.</v>
      </c>
      <c r="C4" s="75"/>
    </row>
    <row r="5" spans="1:6" x14ac:dyDescent="0.25">
      <c r="A5" s="21" t="s">
        <v>109</v>
      </c>
      <c r="B5" s="75" t="str">
        <f>'GENERALES NOTA 322'!B4:C4</f>
        <v>Medimás E.P.S S.A.S
Estudios e Inversiones Medicas S.A.S - ESIMED S.A.
Clínica Esimed Santa Bibiana
Fundación Cardio Infantil - Instituro de Cardiología
Cafésalud E.P.S S.A. En Liquidación. 
Dr. Silvio Roberto Rosales Conde</v>
      </c>
      <c r="C5" s="75"/>
    </row>
    <row r="6" spans="1:6" ht="14.45" customHeight="1" x14ac:dyDescent="0.25">
      <c r="A6" s="21" t="s">
        <v>1</v>
      </c>
      <c r="B6" s="75" t="str">
        <f>'GENERALES NOTA 322'!B5:C5</f>
        <v>Jenny Consuelo Quiñones Becerra (Victima Directa)</v>
      </c>
      <c r="C6" s="75"/>
    </row>
    <row r="7" spans="1:6" x14ac:dyDescent="0.25">
      <c r="A7" s="21" t="s">
        <v>110</v>
      </c>
      <c r="B7" s="75" t="str">
        <f>'GENERALES NOTA 322'!B6:C6</f>
        <v>LLAMADA EN GARANTIA</v>
      </c>
      <c r="C7" s="75"/>
    </row>
    <row r="8" spans="1:6" ht="30" x14ac:dyDescent="0.25">
      <c r="A8" s="21" t="s">
        <v>46</v>
      </c>
      <c r="B8" s="69">
        <f>'GENERALES NOTA 322'!B15:C15</f>
        <v>913391069</v>
      </c>
      <c r="C8" s="70"/>
    </row>
    <row r="9" spans="1:6" x14ac:dyDescent="0.25">
      <c r="A9" s="76" t="s">
        <v>47</v>
      </c>
      <c r="B9" s="77" t="s">
        <v>48</v>
      </c>
      <c r="C9" s="78"/>
    </row>
    <row r="10" spans="1:6" x14ac:dyDescent="0.25">
      <c r="A10" s="76"/>
      <c r="B10" s="22" t="s">
        <v>49</v>
      </c>
      <c r="C10" s="19">
        <f>'GENERALES NOTA 322'!C17</f>
        <v>368881920</v>
      </c>
    </row>
    <row r="11" spans="1:6" x14ac:dyDescent="0.25">
      <c r="A11" s="76"/>
      <c r="B11" s="22" t="s">
        <v>50</v>
      </c>
      <c r="C11" s="19">
        <f>'GENERALES NOTA 322'!C18</f>
        <v>47639549</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11001310303320190083300</v>
      </c>
      <c r="C3" s="36"/>
    </row>
    <row r="4" spans="1:3" x14ac:dyDescent="0.25">
      <c r="A4" s="5" t="s">
        <v>0</v>
      </c>
      <c r="B4" s="36" t="str">
        <f>'GENERALES NOTA 322'!B3:C3</f>
        <v>Juzgado 33 Civil del Circuito de Bogotá.</v>
      </c>
      <c r="C4" s="36"/>
    </row>
    <row r="5" spans="1:3" ht="29.1" customHeight="1" x14ac:dyDescent="0.25">
      <c r="A5" s="5" t="s">
        <v>109</v>
      </c>
      <c r="B5" s="36" t="str">
        <f>'GENERALES NOTA 322'!B4:C4</f>
        <v>Medimás E.P.S S.A.S
Estudios e Inversiones Medicas S.A.S - ESIMED S.A.
Clínica Esimed Santa Bibiana
Fundación Cardio Infantil - Instituro de Cardiología
Cafésalud E.P.S S.A. En Liquidación. 
Dr. Silvio Roberto Rosales Conde</v>
      </c>
      <c r="C5" s="36"/>
    </row>
    <row r="6" spans="1:3" x14ac:dyDescent="0.25">
      <c r="A6" s="5" t="s">
        <v>1</v>
      </c>
      <c r="B6" s="36" t="str">
        <f>'GENERALES NOTA 322'!B5:C5</f>
        <v>Jenny Consuelo Quiñones Becerra (Victima Directa)</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Angela María Valencia Arango</cp:lastModifiedBy>
  <dcterms:created xsi:type="dcterms:W3CDTF">2020-12-07T14:41:17Z</dcterms:created>
  <dcterms:modified xsi:type="dcterms:W3CDTF">2024-05-15T23:46:41Z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