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congenrep-my.sharepoint.com/personal/daniela_castano_contraloria_gov_co/Documents/CONTRALORIA/APOYOS TECNICOS/CORANTIOQUIA/VISITA/"/>
    </mc:Choice>
  </mc:AlternateContent>
  <xr:revisionPtr revIDLastSave="1824" documentId="13_ncr:1_{3BBA9A76-A18A-4521-9BF2-E92E13C9AB90}" xr6:coauthVersionLast="47" xr6:coauthVersionMax="47" xr10:uidLastSave="{9599CD30-E59B-4DA0-8B0D-AD4EC6A0326B}"/>
  <bookViews>
    <workbookView xWindow="-120" yWindow="-120" windowWidth="20730" windowHeight="11160" firstSheet="2" activeTab="4" xr2:uid="{00000000-000D-0000-FFFF-FFFF00000000}"/>
  </bookViews>
  <sheets>
    <sheet name="F1 - 1.1-.3-.4-4.1-.2 " sheetId="2" r:id="rId1"/>
    <sheet name="F1 - 2.1-.3-.4-.5-.6-3.1-.2-4.1" sheetId="3" r:id="rId2"/>
    <sheet name="F1 Y F2 - 5.3" sheetId="8" r:id="rId3"/>
    <sheet name="F2 - 2.3-.4-.5-.6-3.1-.2" sheetId="4" r:id="rId4"/>
    <sheet name="Ejecución Financiera y visita  " sheetId="9" r:id="rId5"/>
    <sheet name="PPTOS APROBADOS" sheetId="6" r:id="rId6"/>
    <sheet name="PPTO OTRO SI " sheetId="7" r:id="rId7"/>
  </sheets>
  <externalReferences>
    <externalReference r:id="rId8"/>
  </externalReferences>
  <definedNames>
    <definedName name="_xlnm._FilterDatabase" localSheetId="0" hidden="1">'F1 - 1.1-.3-.4-4.1-.2 '!$A$6:$L$6</definedName>
    <definedName name="_xlnm._FilterDatabase" localSheetId="1">'F1 - 2.1-.3-.4-.5-.6-3.1-.2-4.1'!$A$2:$M$15</definedName>
    <definedName name="_xlnm.Print_Area" localSheetId="0">'F1 - 1.1-.3-.4-4.1-.2 '!$A$1:$L$85</definedName>
    <definedName name="_xlnm.Print_Area" localSheetId="1">'F1 - 2.1-.3-.4-.5-.6-3.1-.2-4.1'!$A$2:$M$29</definedName>
    <definedName name="_xlnm.Print_Area" localSheetId="3">'F2 - 2.3-.4-.5-.6-3.1-.2'!$A$1:$N$18</definedName>
    <definedName name="_xlnm.Print_Titles" localSheetId="0">'F1 - 1.1-.3-.4-4.1-.2 '!$1:$1</definedName>
    <definedName name="_xlnm.Print_Titles" localSheetId="1">'F1 - 2.1-.3-.4-.5-.6-3.1-.2-4.1'!$7:$7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3" i="9" l="1"/>
  <c r="K43" i="9"/>
  <c r="D85" i="2"/>
  <c r="F22" i="9"/>
  <c r="I22" i="9" s="1"/>
  <c r="L22" i="9" s="1"/>
  <c r="G43" i="9"/>
  <c r="G55" i="9"/>
  <c r="G66" i="9"/>
  <c r="E85" i="2"/>
  <c r="A4" i="8"/>
  <c r="G49" i="9"/>
  <c r="N65" i="9"/>
  <c r="P65" i="9" s="1"/>
  <c r="I65" i="9"/>
  <c r="L65" i="9" s="1"/>
  <c r="H65" i="9"/>
  <c r="N64" i="9"/>
  <c r="P64" i="9" s="1"/>
  <c r="I64" i="9"/>
  <c r="L64" i="9" s="1"/>
  <c r="H64" i="9"/>
  <c r="N63" i="9"/>
  <c r="P63" i="9" s="1"/>
  <c r="I63" i="9"/>
  <c r="L63" i="9" s="1"/>
  <c r="H63" i="9"/>
  <c r="N42" i="9"/>
  <c r="P42" i="9" s="1"/>
  <c r="I42" i="9"/>
  <c r="L42" i="9" s="1"/>
  <c r="H42" i="9"/>
  <c r="N62" i="9"/>
  <c r="P62" i="9" s="1"/>
  <c r="I62" i="9"/>
  <c r="L62" i="9" s="1"/>
  <c r="H62" i="9"/>
  <c r="N61" i="9"/>
  <c r="P61" i="9" s="1"/>
  <c r="I61" i="9"/>
  <c r="L61" i="9" s="1"/>
  <c r="H61" i="9"/>
  <c r="M61" i="9" s="1"/>
  <c r="N60" i="9"/>
  <c r="P60" i="9" s="1"/>
  <c r="I60" i="9"/>
  <c r="L60" i="9" s="1"/>
  <c r="H60" i="9"/>
  <c r="N59" i="9"/>
  <c r="P59" i="9" s="1"/>
  <c r="I59" i="9"/>
  <c r="L59" i="9" s="1"/>
  <c r="H59" i="9"/>
  <c r="N58" i="9"/>
  <c r="P58" i="9" s="1"/>
  <c r="I58" i="9"/>
  <c r="L58" i="9" s="1"/>
  <c r="H58" i="9"/>
  <c r="N57" i="9"/>
  <c r="I57" i="9"/>
  <c r="L57" i="9" s="1"/>
  <c r="H57" i="9"/>
  <c r="N55" i="9"/>
  <c r="P55" i="9" s="1"/>
  <c r="P54" i="9"/>
  <c r="I54" i="9"/>
  <c r="L54" i="9" s="1"/>
  <c r="H54" i="9"/>
  <c r="P53" i="9"/>
  <c r="I53" i="9"/>
  <c r="L53" i="9" s="1"/>
  <c r="H53" i="9"/>
  <c r="P52" i="9"/>
  <c r="I52" i="9"/>
  <c r="L52" i="9" s="1"/>
  <c r="P51" i="9"/>
  <c r="I51" i="9"/>
  <c r="L51" i="9" s="1"/>
  <c r="N46" i="9"/>
  <c r="P46" i="9" s="1"/>
  <c r="I46" i="9"/>
  <c r="L46" i="9" s="1"/>
  <c r="N45" i="9"/>
  <c r="I45" i="9"/>
  <c r="L45" i="9" s="1"/>
  <c r="H45" i="9"/>
  <c r="N41" i="9"/>
  <c r="I41" i="9"/>
  <c r="L41" i="9" s="1"/>
  <c r="H41" i="9"/>
  <c r="N40" i="9"/>
  <c r="Q40" i="9" s="1"/>
  <c r="I40" i="9"/>
  <c r="L40" i="9" s="1"/>
  <c r="H40" i="9"/>
  <c r="N48" i="9"/>
  <c r="Q48" i="9" s="1"/>
  <c r="I48" i="9"/>
  <c r="L48" i="9" s="1"/>
  <c r="H48" i="9"/>
  <c r="N39" i="9"/>
  <c r="Q39" i="9" s="1"/>
  <c r="I39" i="9"/>
  <c r="L39" i="9" s="1"/>
  <c r="H39" i="9"/>
  <c r="J39" i="9" s="1"/>
  <c r="E39" i="9"/>
  <c r="N47" i="9"/>
  <c r="P47" i="9" s="1"/>
  <c r="I47" i="9"/>
  <c r="L47" i="9" s="1"/>
  <c r="H47" i="9"/>
  <c r="N38" i="9"/>
  <c r="P38" i="9" s="1"/>
  <c r="I38" i="9"/>
  <c r="L38" i="9" s="1"/>
  <c r="H38" i="9"/>
  <c r="N37" i="9"/>
  <c r="P37" i="9" s="1"/>
  <c r="I37" i="9"/>
  <c r="L37" i="9" s="1"/>
  <c r="H37" i="9"/>
  <c r="N36" i="9"/>
  <c r="P36" i="9" s="1"/>
  <c r="I36" i="9"/>
  <c r="L36" i="9" s="1"/>
  <c r="H36" i="9"/>
  <c r="N35" i="9"/>
  <c r="P35" i="9" s="1"/>
  <c r="I35" i="9"/>
  <c r="L35" i="9" s="1"/>
  <c r="H35" i="9"/>
  <c r="N34" i="9"/>
  <c r="P34" i="9" s="1"/>
  <c r="I34" i="9"/>
  <c r="L34" i="9" s="1"/>
  <c r="H34" i="9"/>
  <c r="N33" i="9"/>
  <c r="P33" i="9" s="1"/>
  <c r="I33" i="9"/>
  <c r="L33" i="9" s="1"/>
  <c r="H33" i="9"/>
  <c r="N32" i="9"/>
  <c r="P32" i="9" s="1"/>
  <c r="I32" i="9"/>
  <c r="L32" i="9" s="1"/>
  <c r="H32" i="9"/>
  <c r="O31" i="9"/>
  <c r="N31" i="9"/>
  <c r="I31" i="9"/>
  <c r="L31" i="9" s="1"/>
  <c r="H31" i="9"/>
  <c r="I28" i="9"/>
  <c r="L28" i="9" s="1"/>
  <c r="G28" i="9"/>
  <c r="N28" i="9" s="1"/>
  <c r="P28" i="9" s="1"/>
  <c r="I27" i="9"/>
  <c r="L27" i="9" s="1"/>
  <c r="G27" i="9"/>
  <c r="N27" i="9" s="1"/>
  <c r="P27" i="9" s="1"/>
  <c r="I26" i="9"/>
  <c r="L26" i="9" s="1"/>
  <c r="H26" i="9"/>
  <c r="G26" i="9"/>
  <c r="N26" i="9" s="1"/>
  <c r="P26" i="9" s="1"/>
  <c r="I25" i="9"/>
  <c r="L25" i="9" s="1"/>
  <c r="G25" i="9"/>
  <c r="G23" i="9"/>
  <c r="N22" i="9"/>
  <c r="H22" i="9"/>
  <c r="N21" i="9"/>
  <c r="P21" i="9" s="1"/>
  <c r="H21" i="9"/>
  <c r="F21" i="9"/>
  <c r="I21" i="9" s="1"/>
  <c r="L21" i="9" s="1"/>
  <c r="N20" i="9"/>
  <c r="O20" i="9" s="1"/>
  <c r="I20" i="9"/>
  <c r="L20" i="9" s="1"/>
  <c r="H20" i="9"/>
  <c r="N19" i="9"/>
  <c r="I19" i="9"/>
  <c r="L19" i="9" s="1"/>
  <c r="H19" i="9"/>
  <c r="N18" i="9"/>
  <c r="P18" i="9" s="1"/>
  <c r="I18" i="9"/>
  <c r="L18" i="9" s="1"/>
  <c r="H18" i="9"/>
  <c r="N17" i="9"/>
  <c r="P17" i="9" s="1"/>
  <c r="I17" i="9"/>
  <c r="L17" i="9" s="1"/>
  <c r="H17" i="9"/>
  <c r="N16" i="9"/>
  <c r="P16" i="9" s="1"/>
  <c r="I16" i="9"/>
  <c r="L16" i="9" s="1"/>
  <c r="H16" i="9"/>
  <c r="N15" i="9"/>
  <c r="P15" i="9" s="1"/>
  <c r="I15" i="9"/>
  <c r="L15" i="9" s="1"/>
  <c r="H15" i="9"/>
  <c r="B64" i="6"/>
  <c r="B63" i="6"/>
  <c r="B62" i="6"/>
  <c r="B60" i="6"/>
  <c r="B61" i="6" s="1"/>
  <c r="J53" i="6"/>
  <c r="J52" i="6"/>
  <c r="M28" i="3"/>
  <c r="L28" i="3"/>
  <c r="I85" i="2"/>
  <c r="K85" i="2"/>
  <c r="H52" i="9" s="1"/>
  <c r="G9" i="8"/>
  <c r="L18" i="4"/>
  <c r="K18" i="4"/>
  <c r="J18" i="4"/>
  <c r="I18" i="4"/>
  <c r="H18" i="4"/>
  <c r="G18" i="4"/>
  <c r="E18" i="4"/>
  <c r="D18" i="4"/>
  <c r="F17" i="4"/>
  <c r="F16" i="4"/>
  <c r="F15" i="4"/>
  <c r="F14" i="4"/>
  <c r="F13" i="4"/>
  <c r="F12" i="4"/>
  <c r="F11" i="4"/>
  <c r="F10" i="4"/>
  <c r="F9" i="4"/>
  <c r="F8" i="4"/>
  <c r="F7" i="4"/>
  <c r="F6" i="4"/>
  <c r="K28" i="3"/>
  <c r="M58" i="9" l="1"/>
  <c r="M62" i="9"/>
  <c r="G29" i="9"/>
  <c r="G67" i="9" s="1"/>
  <c r="G6" i="9" s="1"/>
  <c r="M18" i="9"/>
  <c r="M15" i="9"/>
  <c r="M26" i="9"/>
  <c r="J35" i="9"/>
  <c r="M53" i="9"/>
  <c r="M32" i="9"/>
  <c r="M16" i="9"/>
  <c r="M54" i="9"/>
  <c r="M63" i="9"/>
  <c r="J33" i="9"/>
  <c r="J37" i="9"/>
  <c r="M38" i="9"/>
  <c r="N25" i="9"/>
  <c r="O25" i="9" s="1"/>
  <c r="Q25" i="9" s="1"/>
  <c r="J17" i="9"/>
  <c r="M17" i="9"/>
  <c r="J19" i="9"/>
  <c r="M19" i="9"/>
  <c r="J20" i="9"/>
  <c r="M20" i="9"/>
  <c r="M21" i="9"/>
  <c r="M22" i="9"/>
  <c r="P41" i="9"/>
  <c r="Q41" i="9"/>
  <c r="J57" i="9"/>
  <c r="M57" i="9"/>
  <c r="J60" i="9"/>
  <c r="M60" i="9"/>
  <c r="J65" i="9"/>
  <c r="M65" i="9"/>
  <c r="M25" i="9"/>
  <c r="M27" i="9"/>
  <c r="M28" i="9"/>
  <c r="M31" i="9"/>
  <c r="M33" i="9"/>
  <c r="M34" i="9"/>
  <c r="M35" i="9"/>
  <c r="M36" i="9"/>
  <c r="M37" i="9"/>
  <c r="M39" i="9"/>
  <c r="M40" i="9"/>
  <c r="M41" i="9"/>
  <c r="M45" i="9"/>
  <c r="M46" i="9"/>
  <c r="M47" i="9"/>
  <c r="M48" i="9"/>
  <c r="M51" i="9"/>
  <c r="M52" i="9"/>
  <c r="M59" i="9"/>
  <c r="M42" i="9"/>
  <c r="M64" i="9"/>
  <c r="J18" i="9"/>
  <c r="J41" i="9"/>
  <c r="N49" i="9"/>
  <c r="Q49" i="9" s="1"/>
  <c r="J38" i="9"/>
  <c r="J21" i="9"/>
  <c r="J40" i="9"/>
  <c r="J52" i="9"/>
  <c r="J31" i="9"/>
  <c r="J42" i="9"/>
  <c r="P48" i="9"/>
  <c r="J61" i="9"/>
  <c r="Q34" i="9"/>
  <c r="J16" i="9"/>
  <c r="Q38" i="9"/>
  <c r="J48" i="9"/>
  <c r="Q32" i="9"/>
  <c r="Q35" i="9"/>
  <c r="J47" i="9"/>
  <c r="Q55" i="9"/>
  <c r="J62" i="9"/>
  <c r="P31" i="9"/>
  <c r="P40" i="9"/>
  <c r="J15" i="9"/>
  <c r="Q37" i="9"/>
  <c r="N66" i="9"/>
  <c r="Q66" i="9" s="1"/>
  <c r="J26" i="9"/>
  <c r="J58" i="9"/>
  <c r="P39" i="9"/>
  <c r="J64" i="9"/>
  <c r="J22" i="9"/>
  <c r="J36" i="9"/>
  <c r="J53" i="9"/>
  <c r="J59" i="9"/>
  <c r="N23" i="9"/>
  <c r="O22" i="9"/>
  <c r="P22" i="9" s="1"/>
  <c r="Q33" i="9"/>
  <c r="N43" i="9"/>
  <c r="J34" i="9"/>
  <c r="Q36" i="9"/>
  <c r="J45" i="9"/>
  <c r="J54" i="9"/>
  <c r="Q31" i="9"/>
  <c r="Q47" i="9"/>
  <c r="P45" i="9"/>
  <c r="J32" i="9"/>
  <c r="J46" i="9"/>
  <c r="J63" i="9"/>
  <c r="Q20" i="9"/>
  <c r="P20" i="9"/>
  <c r="P49" i="9"/>
  <c r="P19" i="9"/>
  <c r="P57" i="9"/>
  <c r="O43" i="9"/>
  <c r="F18" i="4"/>
  <c r="P66" i="9" l="1"/>
  <c r="J49" i="9"/>
  <c r="N29" i="9"/>
  <c r="J43" i="9"/>
  <c r="M55" i="9"/>
  <c r="M49" i="9"/>
  <c r="M43" i="9"/>
  <c r="M29" i="9"/>
  <c r="M66" i="9"/>
  <c r="M23" i="9"/>
  <c r="P43" i="9"/>
  <c r="J66" i="9"/>
  <c r="J23" i="9"/>
  <c r="O23" i="9"/>
  <c r="Q23" i="9" s="1"/>
  <c r="Q22" i="9"/>
  <c r="N67" i="9"/>
  <c r="P25" i="9"/>
  <c r="O29" i="9"/>
  <c r="Q43" i="9"/>
  <c r="J28" i="3"/>
  <c r="I28" i="3"/>
  <c r="H28" i="3"/>
  <c r="G28" i="3"/>
  <c r="F28" i="3"/>
  <c r="E28" i="3"/>
  <c r="D28" i="3"/>
  <c r="H36" i="7"/>
  <c r="H35" i="7"/>
  <c r="G34" i="7"/>
  <c r="H34" i="7" s="1"/>
  <c r="H33" i="7"/>
  <c r="H32" i="7"/>
  <c r="H31" i="7"/>
  <c r="H30" i="7"/>
  <c r="H29" i="7"/>
  <c r="H28" i="7"/>
  <c r="F28" i="7"/>
  <c r="H27" i="7"/>
  <c r="H26" i="7"/>
  <c r="H25" i="7"/>
  <c r="H19" i="7"/>
  <c r="H18" i="7"/>
  <c r="H20" i="7" s="1"/>
  <c r="H17" i="7"/>
  <c r="H16" i="7"/>
  <c r="H15" i="7"/>
  <c r="H14" i="7"/>
  <c r="H13" i="7"/>
  <c r="H12" i="7"/>
  <c r="H11" i="7"/>
  <c r="H10" i="7"/>
  <c r="H6" i="7"/>
  <c r="H5" i="7"/>
  <c r="F4" i="7"/>
  <c r="H4" i="7" s="1"/>
  <c r="H21" i="7" s="1"/>
  <c r="K56" i="6"/>
  <c r="K55" i="6"/>
  <c r="K57" i="6" s="1"/>
  <c r="K54" i="6"/>
  <c r="K53" i="6"/>
  <c r="C60" i="6" s="1"/>
  <c r="K52" i="6"/>
  <c r="J51" i="6"/>
  <c r="J50" i="6"/>
  <c r="I49" i="6"/>
  <c r="J49" i="6" s="1"/>
  <c r="I48" i="6"/>
  <c r="J48" i="6" s="1"/>
  <c r="J47" i="6"/>
  <c r="J46" i="6"/>
  <c r="J45" i="6"/>
  <c r="J44" i="6"/>
  <c r="J43" i="6"/>
  <c r="J42" i="6"/>
  <c r="J41" i="6"/>
  <c r="J40" i="6"/>
  <c r="J39" i="6"/>
  <c r="J38" i="6"/>
  <c r="J37" i="6"/>
  <c r="J36" i="6"/>
  <c r="J35" i="6"/>
  <c r="J34" i="6"/>
  <c r="J33" i="6"/>
  <c r="J32" i="6"/>
  <c r="J31" i="6"/>
  <c r="H27" i="6"/>
  <c r="H85" i="2"/>
  <c r="H28" i="9" s="1"/>
  <c r="J28" i="9" s="1"/>
  <c r="G85" i="2"/>
  <c r="J85" i="2"/>
  <c r="H51" i="9" s="1"/>
  <c r="J51" i="9" s="1"/>
  <c r="J55" i="9" s="1"/>
  <c r="F85" i="2"/>
  <c r="H27" i="9" s="1"/>
  <c r="J27" i="9" s="1"/>
  <c r="H25" i="9"/>
  <c r="J25" i="9" s="1"/>
  <c r="N18" i="4"/>
  <c r="P29" i="9" l="1"/>
  <c r="J29" i="9"/>
  <c r="J67" i="9" s="1"/>
  <c r="M67" i="9"/>
  <c r="D60" i="6"/>
  <c r="C61" i="6"/>
  <c r="D61" i="6" s="1"/>
  <c r="P23" i="9"/>
  <c r="Q29" i="9"/>
  <c r="O67" i="9"/>
  <c r="P67" i="9" s="1"/>
  <c r="L52" i="6"/>
  <c r="H37" i="7"/>
  <c r="H38" i="7" s="1"/>
  <c r="D62" i="6" l="1"/>
  <c r="C62" i="6"/>
  <c r="Q67" i="9"/>
  <c r="H39" i="7"/>
  <c r="H40" i="7" s="1"/>
  <c r="J54" i="6"/>
  <c r="L54" i="6" s="1"/>
  <c r="L53" i="6"/>
  <c r="C63" i="6" l="1"/>
  <c r="C64" i="6" s="1"/>
  <c r="D63" i="6"/>
  <c r="D64" i="6"/>
  <c r="H41" i="7"/>
  <c r="H42" i="7" s="1"/>
  <c r="J55" i="6"/>
  <c r="J56" i="6" l="1"/>
  <c r="L56" i="6" s="1"/>
  <c r="L55" i="6"/>
  <c r="J57" i="6" l="1"/>
  <c r="L57" i="6" s="1"/>
  <c r="L85" i="2" l="1"/>
  <c r="M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Esneider1</author>
  </authors>
  <commentList>
    <comment ref="C13" authorId="0" shapeId="0" xr:uid="{00000000-0006-0000-0100-000003000000}">
      <text>
        <r>
          <rPr>
            <b/>
            <sz val="9"/>
            <color indexed="81"/>
            <rFont val="Tahoma"/>
            <family val="2"/>
          </rPr>
          <t>Esneider1:</t>
        </r>
        <r>
          <rPr>
            <sz val="9"/>
            <color indexed="81"/>
            <rFont val="Tahoma"/>
            <family val="2"/>
          </rPr>
          <t xml:space="preserve">
boqueron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Doris Elena Suaza</author>
  </authors>
  <commentList>
    <comment ref="G11" authorId="0" shapeId="0" xr:uid="{CCBD1229-C89D-48E1-93CF-11264B454FC3}">
      <text>
        <r>
          <rPr>
            <b/>
            <sz val="9"/>
            <color indexed="81"/>
            <rFont val="Tahoma"/>
            <family val="2"/>
          </rPr>
          <t>No hay actas físicas ni digitales</t>
        </r>
        <r>
          <rPr>
            <sz val="9"/>
            <color indexed="81"/>
            <rFont val="Tahoma"/>
            <family val="2"/>
          </rPr>
          <t xml:space="preserve">
</t>
        </r>
      </text>
    </comment>
    <comment ref="G20" authorId="0" shapeId="0" xr:uid="{7041E892-E4B8-4837-989D-0B7F8626955B}">
      <text>
        <r>
          <rPr>
            <b/>
            <sz val="9"/>
            <color indexed="81"/>
            <rFont val="Tahoma"/>
            <family val="2"/>
          </rPr>
          <t>Digital y no físico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Alberto Josué Mejía Upegui</author>
  </authors>
  <commentList>
    <comment ref="A6" authorId="0" shapeId="0" xr:uid="{458FFD0E-2792-4A36-8AD8-E36B55409FBF}">
      <text>
        <r>
          <rPr>
            <b/>
            <sz val="8"/>
            <color indexed="81"/>
            <rFont val="Tahoma"/>
            <family val="2"/>
          </rPr>
          <t>CON RESPECTO AL PRESENTE ARCHIVO:
* No elimine filas ni columnas.  Siempre ocúltelas, pues las fórmulas están diseñadas para 10 productos por cada uno de los 5 componentes, y para el cumplimiento de los 12 meses (o unidad de tiempo); la eliminación causaría el ERROR en las fórmulas.
* Si debe insertar filas o columnas, actualice las fórmulas de acuerdo a la lógica utilizada, con la información de las nuevas filas o columnas.
* Los datos de las metas proyectadas para cada uno de los meses (unidades de tiempo) y para cada uno de los componentes y productos, se calcularán automáticamente con base en el valor ingresado en la página de "Ejecución Financiera" para el Valor Por Unidad De Medida, y las metas físicas registradas en la página de "Ejecución Física".
* Los campos de contrato, objeto, inicio, vencimiento, y descripción de los componentes y productos son arrastrados de los ingresados por el usuario al inicio de su trabajo con el archivo, en la página "Ejecución Física".  El usuario sólo deberá ingresar en esta página de "Ejecución Financiera", el valor total del contrato.</t>
        </r>
      </text>
    </comment>
    <comment ref="G6" authorId="0" shapeId="0" xr:uid="{724DDAA7-AFDF-4CDA-A037-AB39EE788045}">
      <text>
        <r>
          <rPr>
            <b/>
            <sz val="8"/>
            <color indexed="81"/>
            <rFont val="Tahoma"/>
            <family val="2"/>
          </rPr>
          <t>Digitar aquí el valor total registrado en el contrato.</t>
        </r>
      </text>
    </comment>
    <comment ref="C8" authorId="0" shapeId="0" xr:uid="{C0913FC2-FBA0-4376-8516-BFBF40ECD2A0}">
      <text>
        <r>
          <rPr>
            <b/>
            <sz val="8"/>
            <color indexed="81"/>
            <rFont val="Tahoma"/>
            <family val="2"/>
          </rPr>
          <t>La fecha se copia de la página de "Ejecución Física".</t>
        </r>
      </text>
    </comment>
    <comment ref="C9" authorId="0" shapeId="0" xr:uid="{F54D6D57-AA82-42D5-842A-4E090EF0103A}">
      <text>
        <r>
          <rPr>
            <b/>
            <sz val="8"/>
            <color indexed="81"/>
            <rFont val="Tahoma"/>
            <family val="2"/>
          </rPr>
          <t>La fecha se copia de la página de "Ejecución Física".</t>
        </r>
      </text>
    </comment>
  </commentList>
</comments>
</file>

<file path=xl/sharedStrings.xml><?xml version="1.0" encoding="utf-8"?>
<sst xmlns="http://schemas.openxmlformats.org/spreadsheetml/2006/main" count="658" uniqueCount="390">
  <si>
    <r>
      <rPr>
        <b/>
        <sz val="14"/>
        <color rgb="FFFF0000"/>
        <rFont val="Calibri"/>
        <family val="2"/>
      </rPr>
      <t>ALCANCE 1 -</t>
    </r>
    <r>
      <rPr>
        <b/>
        <sz val="14"/>
        <rFont val="Calibri"/>
        <family val="2"/>
      </rPr>
      <t xml:space="preserve"> Acompañamiento de (1200) Hogares ecològicos establecidos en procesos anteriores
</t>
    </r>
    <r>
      <rPr>
        <b/>
        <sz val="14"/>
        <color rgb="FFFF0000"/>
        <rFont val="Calibri"/>
        <family val="2"/>
      </rPr>
      <t>ALCANCE 4 -</t>
    </r>
    <r>
      <rPr>
        <b/>
        <sz val="14"/>
        <rFont val="Calibri"/>
        <family val="2"/>
      </rPr>
      <t xml:space="preserve"> Fortalecimiento de red de promotores ecologicos rurales</t>
    </r>
  </si>
  <si>
    <t>Actividad 1.1.</t>
  </si>
  <si>
    <t xml:space="preserve">Actividad 1.3. </t>
  </si>
  <si>
    <t xml:space="preserve">Actividad 1.4. </t>
  </si>
  <si>
    <t>Actividad 4.1</t>
  </si>
  <si>
    <t>Actividad 4.2</t>
  </si>
  <si>
    <t>Visitas de caracterización, acompañamiento y evaluación.</t>
  </si>
  <si>
    <t>Encuentros formativos</t>
  </si>
  <si>
    <t>Kit fortalecimiento hogares ecológicos</t>
  </si>
  <si>
    <t>Encuentros de fortalecimiento y acompañamiento de para promotores (apoyo logìstico)</t>
  </si>
  <si>
    <t>Kit de indumentaria para promotores antiguos camiseta</t>
  </si>
  <si>
    <t xml:space="preserve">Contemplado </t>
  </si>
  <si>
    <t>,</t>
  </si>
  <si>
    <t>TERRITORIAL</t>
  </si>
  <si>
    <t>MUNICIPIO</t>
  </si>
  <si>
    <t>NOMBRE NUCLEO</t>
  </si>
  <si>
    <t># VISITA</t>
  </si>
  <si>
    <t>#PARTICIPANTES</t>
  </si>
  <si>
    <t># ENCUENTROS</t>
  </si>
  <si>
    <t>KIT de fortalecmiento Hogares</t>
  </si>
  <si>
    <t>Colectivo</t>
  </si>
  <si>
    <t># participantes</t>
  </si>
  <si>
    <t xml:space="preserve">N de encuentros promotores </t>
  </si>
  <si>
    <t xml:space="preserve">Camisas </t>
  </si>
  <si>
    <t xml:space="preserve">Postulaciones </t>
  </si>
  <si>
    <t>Aburra Norte</t>
  </si>
  <si>
    <t>Girardota</t>
  </si>
  <si>
    <t>San Diego</t>
  </si>
  <si>
    <t>El Cano</t>
  </si>
  <si>
    <t>Barbosa</t>
  </si>
  <si>
    <t>La Herradura</t>
  </si>
  <si>
    <t>El Voltantín</t>
  </si>
  <si>
    <t>Copacabana</t>
  </si>
  <si>
    <t>El Cabuyal</t>
  </si>
  <si>
    <t>Bello</t>
  </si>
  <si>
    <t>La Meneses</t>
  </si>
  <si>
    <t xml:space="preserve">Medellín   </t>
  </si>
  <si>
    <t>San Cristobal - Boquerón</t>
  </si>
  <si>
    <t>Palmitas</t>
  </si>
  <si>
    <t>Aburra Sur</t>
  </si>
  <si>
    <t>Itagui</t>
  </si>
  <si>
    <t>Pedregal</t>
  </si>
  <si>
    <t>Estrella</t>
  </si>
  <si>
    <t>La Esperanza</t>
  </si>
  <si>
    <t>Sector urbano</t>
  </si>
  <si>
    <t>Panzenú</t>
  </si>
  <si>
    <t>Valdivia</t>
  </si>
  <si>
    <t>Montefrio</t>
  </si>
  <si>
    <t>Nechí</t>
  </si>
  <si>
    <t>Madre de Dios</t>
  </si>
  <si>
    <t>Chispas</t>
  </si>
  <si>
    <t>Cartama</t>
  </si>
  <si>
    <t xml:space="preserve">Caramanta </t>
  </si>
  <si>
    <t>Unión, El Balso y Aguada Chiquita</t>
  </si>
  <si>
    <t>Alegrías, LA Frisolera, La Sirena</t>
  </si>
  <si>
    <t>La Esmeralda, San José de la Guaira y Aguadita Grande</t>
  </si>
  <si>
    <t>Vaparaiso</t>
  </si>
  <si>
    <t>Playa Rica</t>
  </si>
  <si>
    <t>Tamesis</t>
  </si>
  <si>
    <t>Cedeño Bajo</t>
  </si>
  <si>
    <t>Campo Alegre</t>
  </si>
  <si>
    <t>Fredonia</t>
  </si>
  <si>
    <t>La Loma</t>
  </si>
  <si>
    <t>Zenufana</t>
  </si>
  <si>
    <t>Yolombo</t>
  </si>
  <si>
    <t>núcleo Urbano</t>
  </si>
  <si>
    <t>Bengala y 
Josefina</t>
  </si>
  <si>
    <t>Las Frias</t>
  </si>
  <si>
    <t>La Gergona</t>
  </si>
  <si>
    <t>Cachumbal</t>
  </si>
  <si>
    <t>La Abisinia</t>
  </si>
  <si>
    <t>Maracaibo</t>
  </si>
  <si>
    <t>Cisneros</t>
  </si>
  <si>
    <t>El Dos - El Limón</t>
  </si>
  <si>
    <t>El Cabildo/ Palmira / Santana</t>
  </si>
  <si>
    <t>El Silencio</t>
  </si>
  <si>
    <t>Sabanalarga</t>
  </si>
  <si>
    <t>Santa Elena</t>
  </si>
  <si>
    <t>Campo Alegre - Brasilia</t>
  </si>
  <si>
    <t>Bellavista-Fátima</t>
  </si>
  <si>
    <t>San Victorino</t>
  </si>
  <si>
    <t>Puerto Berrio</t>
  </si>
  <si>
    <t>Alto de Buenos Aires</t>
  </si>
  <si>
    <t>Guasimal Alicante</t>
  </si>
  <si>
    <t>La Carlota</t>
  </si>
  <si>
    <t>Cabañas</t>
  </si>
  <si>
    <t xml:space="preserve">La Calera </t>
  </si>
  <si>
    <t>Puerto Nare</t>
  </si>
  <si>
    <t>La Unión/ Monecristo</t>
  </si>
  <si>
    <t>Cominales</t>
  </si>
  <si>
    <t xml:space="preserve"> Caño Seco</t>
  </si>
  <si>
    <t>Gaticos Canteras</t>
  </si>
  <si>
    <t>La Arabia</t>
  </si>
  <si>
    <t>Delirio</t>
  </si>
  <si>
    <t>Vegachí</t>
  </si>
  <si>
    <t>El Cinco</t>
  </si>
  <si>
    <t>0</t>
  </si>
  <si>
    <t>14</t>
  </si>
  <si>
    <t>EL  Olvido</t>
  </si>
  <si>
    <t>6</t>
  </si>
  <si>
    <t>el tigre</t>
  </si>
  <si>
    <t>20</t>
  </si>
  <si>
    <t>Maceo</t>
  </si>
  <si>
    <t>Alto de Dolores</t>
  </si>
  <si>
    <t>Las Brisas</t>
  </si>
  <si>
    <t>La Unión</t>
  </si>
  <si>
    <t>San Laureano</t>
  </si>
  <si>
    <t>La Floresta</t>
  </si>
  <si>
    <t>Tahamíes</t>
  </si>
  <si>
    <t>San Andres</t>
  </si>
  <si>
    <t xml:space="preserve">santa gertudis  </t>
  </si>
  <si>
    <t>Toledo</t>
  </si>
  <si>
    <t>La Florida</t>
  </si>
  <si>
    <t>Buenavista</t>
  </si>
  <si>
    <t>Angostura</t>
  </si>
  <si>
    <t>Tenche Viejo</t>
  </si>
  <si>
    <t>La Quinta</t>
  </si>
  <si>
    <t>Yarumal</t>
  </si>
  <si>
    <t>La Gabriela</t>
  </si>
  <si>
    <t>Cañaveral</t>
  </si>
  <si>
    <t>Gomez Plata</t>
  </si>
  <si>
    <t>San Matías</t>
  </si>
  <si>
    <t>El Salto</t>
  </si>
  <si>
    <t>Guadalupe</t>
  </si>
  <si>
    <t>San Basilio Arriba</t>
  </si>
  <si>
    <t>Montañita</t>
  </si>
  <si>
    <t>Belmira</t>
  </si>
  <si>
    <t>El Hoyo</t>
  </si>
  <si>
    <t>Zafra</t>
  </si>
  <si>
    <t>Carolina del P.</t>
  </si>
  <si>
    <t>Guanaquitas</t>
  </si>
  <si>
    <t>La Vega</t>
  </si>
  <si>
    <t>Amalfi</t>
  </si>
  <si>
    <t>El encanto</t>
  </si>
  <si>
    <t>Boqueron</t>
  </si>
  <si>
    <t>Hevexico</t>
  </si>
  <si>
    <t>Buritica</t>
  </si>
  <si>
    <t xml:space="preserve">Pajarito Arados
</t>
  </si>
  <si>
    <t>Guarcos</t>
  </si>
  <si>
    <t>Anza</t>
  </si>
  <si>
    <t>Quiuná</t>
  </si>
  <si>
    <t xml:space="preserve">Lomitas </t>
  </si>
  <si>
    <t>Santa Fe</t>
  </si>
  <si>
    <t>Fatima</t>
  </si>
  <si>
    <t>Ebejico</t>
  </si>
  <si>
    <t>Murrapal</t>
  </si>
  <si>
    <r>
      <rPr>
        <b/>
        <sz val="14"/>
        <color rgb="FFFF0000"/>
        <rFont val="Calibri"/>
        <family val="2"/>
      </rPr>
      <t>ALCANCE 2 -</t>
    </r>
    <r>
      <rPr>
        <b/>
        <sz val="14"/>
        <rFont val="Calibri"/>
        <family val="2"/>
      </rPr>
      <t xml:space="preserve"> Establecimiento de 200- Hogares Ecològicos nuevos
</t>
    </r>
    <r>
      <rPr>
        <b/>
        <sz val="14"/>
        <color rgb="FFFF0000"/>
        <rFont val="Calibri"/>
        <family val="2"/>
      </rPr>
      <t xml:space="preserve">ALCANCE 3 - </t>
    </r>
    <r>
      <rPr>
        <b/>
        <sz val="14"/>
        <rFont val="Calibri"/>
        <family val="2"/>
      </rPr>
      <t xml:space="preserve">Actividad de Restauración ecológica mediante reforestación
</t>
    </r>
    <r>
      <rPr>
        <b/>
        <sz val="14"/>
        <color rgb="FFFF0000"/>
        <rFont val="Calibri"/>
        <family val="2"/>
      </rPr>
      <t>ALCANCE 4 -</t>
    </r>
    <r>
      <rPr>
        <b/>
        <sz val="14"/>
        <rFont val="Calibri"/>
        <family val="2"/>
      </rPr>
      <t xml:space="preserve"> Fortalecimiento de red de promotores ecologicos rurales</t>
    </r>
  </si>
  <si>
    <t xml:space="preserve">Actividad 2.1. </t>
  </si>
  <si>
    <t xml:space="preserve">Actividad 2.3 </t>
  </si>
  <si>
    <t xml:space="preserve">Actividad 2.4 </t>
  </si>
  <si>
    <t xml:space="preserve">Actividad 2.5 </t>
  </si>
  <si>
    <t>Actividad 2.6</t>
  </si>
  <si>
    <t xml:space="preserve">Actividad 3.1 </t>
  </si>
  <si>
    <t>Actividad 3.2</t>
  </si>
  <si>
    <t>Visitas de caracterización, acompañamiento y evaluación</t>
  </si>
  <si>
    <t>Encuentros de formación</t>
  </si>
  <si>
    <t xml:space="preserve">Kit de establecimiento y fomentación hogares establecidos </t>
  </si>
  <si>
    <t>Kit de indumentaria para nuevas familias participantes (gorra y camisetas)</t>
  </si>
  <si>
    <t>Bitacora de campo</t>
  </si>
  <si>
    <t>Visitas de asesoría en restauración ecológica</t>
  </si>
  <si>
    <t>Kit restauración ecológica con hógares (abonos, material vegetal y materiales para restauración)</t>
  </si>
  <si>
    <t>VISITAS CARACTERIZACION</t>
  </si>
  <si>
    <t>KIT ESTABLECIMIENTO</t>
  </si>
  <si>
    <t>KIT INDUMENTARIA</t>
  </si>
  <si>
    <t>BITACORA</t>
  </si>
  <si>
    <t>VISITA ASESORIA RESTAURACIÓN</t>
  </si>
  <si>
    <t>KIT RESTAURACIÓN</t>
  </si>
  <si>
    <t>Panzenu</t>
  </si>
  <si>
    <t>Zaragoza</t>
  </si>
  <si>
    <t>Maestro Esteban</t>
  </si>
  <si>
    <t>Cimarroncito</t>
  </si>
  <si>
    <t>Caño la Tres</t>
  </si>
  <si>
    <t>Santa María</t>
  </si>
  <si>
    <t>Trinidad Abajo</t>
  </si>
  <si>
    <t>Caño Pescado</t>
  </si>
  <si>
    <t>El Bagre</t>
  </si>
  <si>
    <t>Puerto López</t>
  </si>
  <si>
    <t>El Pandero</t>
  </si>
  <si>
    <t>Chocoplez</t>
  </si>
  <si>
    <t>Anorí</t>
  </si>
  <si>
    <t>Villa Fatima</t>
  </si>
  <si>
    <t>Las Animas</t>
  </si>
  <si>
    <t>Las Lomitas</t>
  </si>
  <si>
    <t>La Soledad</t>
  </si>
  <si>
    <t>San Lorenzo</t>
  </si>
  <si>
    <t>San Lorencito</t>
  </si>
  <si>
    <t>Ituango</t>
  </si>
  <si>
    <t>Palo Blanco 
JAC</t>
  </si>
  <si>
    <t xml:space="preserve">Palo Blanco
Paneleros </t>
  </si>
  <si>
    <t>El Turco</t>
  </si>
  <si>
    <t>Caracolí</t>
  </si>
  <si>
    <t>El 62</t>
  </si>
  <si>
    <t>La María</t>
  </si>
  <si>
    <t>TOTALES</t>
  </si>
  <si>
    <r>
      <rPr>
        <b/>
        <sz val="11"/>
        <color rgb="FFFF0000"/>
        <rFont val="Calibri"/>
        <family val="2"/>
      </rPr>
      <t>ALCANCE 5</t>
    </r>
    <r>
      <rPr>
        <b/>
        <sz val="11"/>
        <color rgb="FF000000"/>
        <rFont val="Calibri"/>
        <family val="2"/>
      </rPr>
      <t xml:space="preserve"> - Diseño e implementación de plan de medios</t>
    </r>
  </si>
  <si>
    <t>Actividad 5.3 Fase I y Fase II</t>
  </si>
  <si>
    <t>Mercados verdes campesinos</t>
  </si>
  <si>
    <t xml:space="preserve">Encuentro </t>
  </si>
  <si>
    <t xml:space="preserve">Fase </t>
  </si>
  <si>
    <t xml:space="preserve">Municipio </t>
  </si>
  <si>
    <t>Participante</t>
  </si>
  <si>
    <t xml:space="preserve">Fase 1 </t>
  </si>
  <si>
    <t xml:space="preserve">Medellín </t>
  </si>
  <si>
    <t>Fase 1</t>
  </si>
  <si>
    <t>Fase 2</t>
  </si>
  <si>
    <t xml:space="preserve">Bello </t>
  </si>
  <si>
    <t xml:space="preserve">La Estrella </t>
  </si>
  <si>
    <t xml:space="preserve">Angostura </t>
  </si>
  <si>
    <t xml:space="preserve">Maceo </t>
  </si>
  <si>
    <t xml:space="preserve">Ebejico </t>
  </si>
  <si>
    <t xml:space="preserve">Buritica </t>
  </si>
  <si>
    <t xml:space="preserve">Itagui </t>
  </si>
  <si>
    <t xml:space="preserve">Puerto Berrio </t>
  </si>
  <si>
    <t xml:space="preserve">Sabaneta </t>
  </si>
  <si>
    <t xml:space="preserve">Carolina </t>
  </si>
  <si>
    <t xml:space="preserve">Amalfi </t>
  </si>
  <si>
    <r>
      <rPr>
        <b/>
        <sz val="14"/>
        <color rgb="FFFF0000"/>
        <rFont val="Calibri"/>
        <family val="2"/>
      </rPr>
      <t>ALCANCE 2 -</t>
    </r>
    <r>
      <rPr>
        <b/>
        <sz val="14"/>
        <rFont val="Calibri"/>
        <family val="2"/>
      </rPr>
      <t xml:space="preserve"> Establecimiento de 200- Hogares Ecològicos nuevos
</t>
    </r>
    <r>
      <rPr>
        <b/>
        <sz val="14"/>
        <color rgb="FFFF0000"/>
        <rFont val="Calibri"/>
        <family val="2"/>
      </rPr>
      <t xml:space="preserve">ALCANCE 3 - </t>
    </r>
    <r>
      <rPr>
        <b/>
        <sz val="14"/>
        <rFont val="Calibri"/>
        <family val="2"/>
      </rPr>
      <t>Actividad de Restauración ecológica mediante reforestación</t>
    </r>
  </si>
  <si>
    <t xml:space="preserve">Actividad 2.1. otro sí </t>
  </si>
  <si>
    <t xml:space="preserve">Actividad 3.1 otro sí </t>
  </si>
  <si>
    <t xml:space="preserve">Actividad 2.3 otro sí </t>
  </si>
  <si>
    <t xml:space="preserve">Actividad 3.2 otro sí </t>
  </si>
  <si>
    <t xml:space="preserve">Actividad 2.4 otro sí </t>
  </si>
  <si>
    <t xml:space="preserve">Actividad 2.5 otro sí </t>
  </si>
  <si>
    <t xml:space="preserve">Actividad 2.6 Adicional </t>
  </si>
  <si>
    <t xml:space="preserve">Visitas de caracterización, acompañamiento y evaluación </t>
  </si>
  <si>
    <t>Visitas de asesoría en restauración ecologica</t>
  </si>
  <si>
    <t>Encuentros formativos de hogares ecológicos</t>
  </si>
  <si>
    <t>Kit  restauración ecologica con hogares</t>
  </si>
  <si>
    <t>Kit fortalecimiento  hogares  establecidos</t>
  </si>
  <si>
    <t>Kit de indumentaria para nuevas  familias participantes (gorra y camiseta)</t>
  </si>
  <si>
    <t xml:space="preserve">Visitas hogares nuevos </t>
  </si>
  <si>
    <t xml:space="preserve">TOTAL </t>
  </si>
  <si>
    <t>FAMILIAS</t>
  </si>
  <si>
    <t>Gómez Plata</t>
  </si>
  <si>
    <t>Calderas</t>
  </si>
  <si>
    <t>Santa Rosa</t>
  </si>
  <si>
    <t>San Pablo</t>
  </si>
  <si>
    <t>San Isidro</t>
  </si>
  <si>
    <t>San Juan de Basilio</t>
  </si>
  <si>
    <t>Guanteros</t>
  </si>
  <si>
    <t>El Retiro</t>
  </si>
  <si>
    <t>Guayabito</t>
  </si>
  <si>
    <t>Yolombó</t>
  </si>
  <si>
    <t>Villa Nueva</t>
  </si>
  <si>
    <t>Hormiguero</t>
  </si>
  <si>
    <t>CONTROL DE CUMPLIMIENTO DE EJECUCIÓN FINANCIERA</t>
  </si>
  <si>
    <t>Valor:</t>
  </si>
  <si>
    <t>Objeto</t>
  </si>
  <si>
    <t>ESTABLECIMIENTO Y FORTALECIMIENTO DE HOGARES ECOLÓGICOS EN MUNICIPIOS DE LA JURISDICCIÓN DE CORANTIOQUIA.</t>
  </si>
  <si>
    <t>Fecha de Inicio</t>
  </si>
  <si>
    <t>Fecha de Vencimiento</t>
  </si>
  <si>
    <t>Ejecución Tiempo</t>
  </si>
  <si>
    <t>#</t>
  </si>
  <si>
    <t>Descripción</t>
  </si>
  <si>
    <t>Unidad de medida</t>
  </si>
  <si>
    <t xml:space="preserve">Información contractual </t>
  </si>
  <si>
    <t xml:space="preserve">Visita CGR </t>
  </si>
  <si>
    <t>Visita CGR Con ajuste de encuentros formativos</t>
  </si>
  <si>
    <t>SALDO</t>
  </si>
  <si>
    <t>Cantidad</t>
  </si>
  <si>
    <t>Valor por Unidad de Medida</t>
  </si>
  <si>
    <t>Valor Total por producto</t>
  </si>
  <si>
    <t>Meta Proyectada</t>
  </si>
  <si>
    <t>Meta Ejecutada</t>
  </si>
  <si>
    <t>Cumplimiento</t>
  </si>
  <si>
    <t xml:space="preserve">Alcance 0. </t>
  </si>
  <si>
    <t xml:space="preserve">Contratación </t>
  </si>
  <si>
    <t xml:space="preserve">Actividad 1. </t>
  </si>
  <si>
    <t>(Un) Coordinadora</t>
  </si>
  <si>
    <t>Mes</t>
  </si>
  <si>
    <t xml:space="preserve">Actividad 2. </t>
  </si>
  <si>
    <t>(Un) Profesional: Área social</t>
  </si>
  <si>
    <t xml:space="preserve">Actividad 3. </t>
  </si>
  <si>
    <t>(Un) Profesional: Ingeniero forestal</t>
  </si>
  <si>
    <t xml:space="preserve">Actividad 4. </t>
  </si>
  <si>
    <t>(Un) Tecnólogo de campo</t>
  </si>
  <si>
    <t xml:space="preserve">Actividad 5. </t>
  </si>
  <si>
    <t>(Cinco) Técnicos de campo</t>
  </si>
  <si>
    <t>Otro si</t>
  </si>
  <si>
    <t>Tecnologo</t>
  </si>
  <si>
    <r>
      <rPr>
        <b/>
        <sz val="10"/>
        <color indexed="8"/>
        <rFont val="Arial"/>
        <family val="2"/>
      </rPr>
      <t>Profesional:</t>
    </r>
    <r>
      <rPr>
        <sz val="10"/>
        <color indexed="8"/>
        <rFont val="Arial"/>
        <family val="2"/>
      </rPr>
      <t xml:space="preserve"> Area Forestal  </t>
    </r>
  </si>
  <si>
    <t>Tecnicos  de campo</t>
  </si>
  <si>
    <t>Contratos</t>
  </si>
  <si>
    <t>Total Alcance 0</t>
  </si>
  <si>
    <t xml:space="preserve">Alcance 1. </t>
  </si>
  <si>
    <t>Acompañamiento de (1200) Hogares ecològicos establecidos en procesos anteriores</t>
  </si>
  <si>
    <t>Visitas</t>
  </si>
  <si>
    <t>Transporte para entrega de insumos KIT</t>
  </si>
  <si>
    <t>Viajes - municipios</t>
  </si>
  <si>
    <t>Encuentros</t>
  </si>
  <si>
    <t>Kit</t>
  </si>
  <si>
    <t>Total Alcance 1</t>
  </si>
  <si>
    <t xml:space="preserve">Alcance 2. </t>
  </si>
  <si>
    <t>Establecimiento de 200- Hogares Ecològicos nuevos</t>
  </si>
  <si>
    <t>Viajes</t>
  </si>
  <si>
    <t>Kit establecimiento y fortalecimiento hogares establecidos</t>
  </si>
  <si>
    <t>Paquetes</t>
  </si>
  <si>
    <t>Kit de indumentaria para nuevas familias participantes (gorra y camiseta)</t>
  </si>
  <si>
    <t xml:space="preserve">Actividad 6. </t>
  </si>
  <si>
    <t>Bitácora de campo</t>
  </si>
  <si>
    <t>Bitácora</t>
  </si>
  <si>
    <t>visitas</t>
  </si>
  <si>
    <t xml:space="preserve">Transporte para entrega de insumos- KIT </t>
  </si>
  <si>
    <t xml:space="preserve">viajes-Municipio </t>
  </si>
  <si>
    <t>Encuentros formativos de hogares ecológicos ( encuentros por nucleo*12)</t>
  </si>
  <si>
    <t>encuentros nucleados familias</t>
  </si>
  <si>
    <t>kit</t>
  </si>
  <si>
    <t>bitácora</t>
  </si>
  <si>
    <t>Total Alcance 2</t>
  </si>
  <si>
    <t xml:space="preserve">Alcance 3. </t>
  </si>
  <si>
    <t>Actividad de Restauraciòn ecológica mediante reforestación</t>
  </si>
  <si>
    <t xml:space="preserve">kit </t>
  </si>
  <si>
    <t>Total Alcance 3</t>
  </si>
  <si>
    <t>Alcance 4.</t>
  </si>
  <si>
    <t>Fortalecimiento de red de promotores ecologicos rurales</t>
  </si>
  <si>
    <t>Encuentros promotores</t>
  </si>
  <si>
    <t>Encuentro de intercambio de semillas</t>
  </si>
  <si>
    <t>Evento</t>
  </si>
  <si>
    <t>Encuentro de buenas prácticas ambientales</t>
  </si>
  <si>
    <t>Total Alcance 4</t>
  </si>
  <si>
    <t xml:space="preserve">Alcance 5. </t>
  </si>
  <si>
    <t>Diseño e implementación de plan de medios</t>
  </si>
  <si>
    <t>Pendón</t>
  </si>
  <si>
    <t>Pieza comunicacional</t>
  </si>
  <si>
    <t>Pieza</t>
  </si>
  <si>
    <t>Evento de socialización</t>
  </si>
  <si>
    <t>Encuentro final</t>
  </si>
  <si>
    <t>pendón</t>
  </si>
  <si>
    <t xml:space="preserve">Pieza comunicacional </t>
  </si>
  <si>
    <t>pieza</t>
  </si>
  <si>
    <t>evento</t>
  </si>
  <si>
    <t>Encuentro final  hogares  adicion</t>
  </si>
  <si>
    <t>Total Alcance 5</t>
  </si>
  <si>
    <t>TOTALES DEL CONTRATO</t>
  </si>
  <si>
    <t>1. COSTOS DE PERSONAL</t>
  </si>
  <si>
    <t>ÍTEM</t>
  </si>
  <si>
    <t>CANTIDAD</t>
  </si>
  <si>
    <t>DEDICACION (%)</t>
  </si>
  <si>
    <t>UNIDAD DE MEDIDA</t>
  </si>
  <si>
    <t>CANTIDAD UNIDAD DE MEDIDA</t>
  </si>
  <si>
    <t>VALOR UNITARIO</t>
  </si>
  <si>
    <t>FACTOR PRESTACIONAL</t>
  </si>
  <si>
    <t>VALOR TOTAL</t>
  </si>
  <si>
    <t>Mano de Obra Calificada</t>
  </si>
  <si>
    <t>Coordinador: Experiencia de 3 años en coordicaciòn de procesos educativos ambientales y/o productivos y/o de desarrollo rural</t>
  </si>
  <si>
    <t>Profesional. Àrea social con experiencia de 2 años en procesos educativos ambientales, sociales (trabajo con comunidad), productivos, ecològicos y/o rurales.</t>
  </si>
  <si>
    <t>Tecnòlogo: Agropecuario, Agroambiental o en Recursos Naturales</t>
  </si>
  <si>
    <t>Profesional: Àrea Forestal con experiencia de 2 años en procesos restauración ecológica y reforestación con comunidades.</t>
  </si>
  <si>
    <t>Técnicos de campo: Técnicos del área agropecuaria, agroambiental, recurso naturales con seis meses de experiencia en proceso comunitario, trabajo de campo y aspectos tècnicos.</t>
  </si>
  <si>
    <t>Mano de Obra no calificada</t>
  </si>
  <si>
    <t>Subtotal Mano de Obra no Calificada</t>
  </si>
  <si>
    <t>SUBTOTAL PERSONAL (Mano de Obra Calificada + Mano de Obra no Calificada)</t>
  </si>
  <si>
    <t>2. COSTOS DIRECTOS</t>
  </si>
  <si>
    <t>ALCANCE</t>
  </si>
  <si>
    <t>Visitas de caracterizaciòn, acompañamiento y evaluaciòn Alcance 1</t>
  </si>
  <si>
    <t>Visitas de caracterizaciòn, acompañamiento y evaluaciòn Alcance 2</t>
  </si>
  <si>
    <t>Transporte para entrega de insumos KIT Alcance 1</t>
  </si>
  <si>
    <t>viajes-municipios</t>
  </si>
  <si>
    <t>Transporte para entrega de insumos KIT Alcance 2</t>
  </si>
  <si>
    <t>Visitas de asesorìa en restauraciòn ecológica</t>
  </si>
  <si>
    <t>Encuentros de formaciòn Alcance 1</t>
  </si>
  <si>
    <t>Encuentros de formaciòn Alcance 2</t>
  </si>
  <si>
    <t>Encuentros de fortalecimiento y acompañamiento de para promotores (apoyo logìstico) Alcance 4</t>
  </si>
  <si>
    <t>encuentros promotores</t>
  </si>
  <si>
    <t>Kit restauración ecológica con hógares (abonos, material vegetal y materiales para restauración) Alcance 3</t>
  </si>
  <si>
    <t>Kit  fortalecimiento hogares establecidos Alcance 1</t>
  </si>
  <si>
    <t>Kit establecimiento hogares nuevos Alcance 2</t>
  </si>
  <si>
    <t>Kit de indumentaria para nuevas familias participantes (gorra y camiseta) Alcance 2</t>
  </si>
  <si>
    <t>Kit de indumentaria para promotores antiguos camiseta Alcance 4</t>
  </si>
  <si>
    <t>Pendón Alcance 5</t>
  </si>
  <si>
    <t>OTRO SI</t>
  </si>
  <si>
    <t>TOTAL TOTAL</t>
  </si>
  <si>
    <t>SUBTOTAL COSTOS DIRECTOS</t>
  </si>
  <si>
    <t>SUBTOTAL (Costos Personal + Costos Directos)</t>
  </si>
  <si>
    <t>ADMINISTRACION Y UTILIDAD</t>
  </si>
  <si>
    <t>Subtotal antes de IVA</t>
  </si>
  <si>
    <t xml:space="preserve">IVA </t>
  </si>
  <si>
    <t xml:space="preserve">Concepto </t>
  </si>
  <si>
    <t xml:space="preserve">Minuta contractual </t>
  </si>
  <si>
    <t xml:space="preserve">otro sí </t>
  </si>
  <si>
    <t xml:space="preserve">Total </t>
  </si>
  <si>
    <t>ADMINISTRACION Y UTILIDAD (15%)</t>
  </si>
  <si>
    <t>IVA (19%)</t>
  </si>
  <si>
    <r>
      <rPr>
        <b/>
        <sz val="8"/>
        <rFont val="Arial"/>
        <family val="2"/>
      </rPr>
      <t>Tecnologo:</t>
    </r>
    <r>
      <rPr>
        <sz val="8"/>
        <rFont val="Arial"/>
        <family val="2"/>
      </rPr>
      <t xml:space="preserve"> Agropecuario, Agroambiental o en Recursos Naturales </t>
    </r>
  </si>
  <si>
    <t>mes</t>
  </si>
  <si>
    <r>
      <rPr>
        <b/>
        <sz val="8"/>
        <rFont val="Arial"/>
        <family val="2"/>
      </rPr>
      <t>Profesional:</t>
    </r>
    <r>
      <rPr>
        <sz val="8"/>
        <rFont val="Arial"/>
        <family val="2"/>
      </rPr>
      <t xml:space="preserve"> Area Forestal  con experiencia de 2 años en procesos restauracion ecologica y reforestacion con comunidades.</t>
    </r>
  </si>
  <si>
    <r>
      <rPr>
        <b/>
        <sz val="8"/>
        <rFont val="Arial"/>
        <family val="2"/>
      </rPr>
      <t>Tecnicos  de campo:</t>
    </r>
    <r>
      <rPr>
        <sz val="8"/>
        <rFont val="Arial"/>
        <family val="2"/>
      </rPr>
      <t xml:space="preserve"> Tecnicos del area agropecuaria, agroambiental, recursos naturales con seis meses de experiencia en proceso comunitario, trabajo de campo y aspectos técnicos.  </t>
    </r>
  </si>
  <si>
    <t>AU</t>
  </si>
  <si>
    <t>Subtotal Antes de IVA</t>
  </si>
  <si>
    <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</si>
</sst>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quot;$&quot;\ #,##0"/>
    <numFmt numFmtId="165" formatCode="[$-C0A]d\ &quot;de&quot;\ mmmm\ &quot;de&quot;\ yyyy;@"/>
    <numFmt numFmtId="166" formatCode="&quot;$&quot;\ #,##0.00"/>
    <numFmt numFmtId="167" formatCode="_(* #,##0_);_(* \(#,##0\);_(* &quot;-&quot;_);_(@_)"/>
    <numFmt numFmtId="168" formatCode="_(&quot;$&quot;\ * #,##0_);_(&quot;$&quot;\ * \(#,##0\);_(&quot;$&quot;\ * &quot;-&quot;??_);_(@_)"/>
    <numFmt numFmtId="169" formatCode="#,##0.0"/>
    <numFmt numFmtId="170" formatCode="_([$$-240A]\ * #,##0_);_([$$-240A]\ * \(#,##0\);_([$$-240A]\ * &quot;-&quot;??_);_(@_)"/>
    <numFmt numFmtId="171" formatCode="_-[$$-240A]* #,##0_-;\-[$$-240A]* #,##0_-;_-[$$-240A]* &quot;-&quot;?_-;_-@_-"/>
    <numFmt numFmtId="172" formatCode="0.0"/>
    <numFmt numFmtId="173" formatCode="_([$$-240A]\ * #,##0.00_);_([$$-240A]\ * \(#,##0.00\);_([$$-240A]\ * &quot;-&quot;??_);_(@_)"/>
    <numFmt numFmtId="174" formatCode="_(* #,##0_);_(* \(#,##0\);_(* &quot;-&quot;??_);_(@_)"/>
    <numFmt numFmtId="175" formatCode="_-&quot;$&quot;\ * #,##0_-;\-&quot;$&quot;\ * #,##0_-;_-&quot;$&quot;\ * &quot;-&quot;??_-;_-@_-"/>
  </numFmts>
  <fonts count="37" x14ac:knownFonts="1">
    <font>
      <sz val="11"/>
      <color rgb="FF000000"/>
      <name val="Calibri"/>
    </font>
    <font>
      <sz val="11"/>
      <name val="Calibri"/>
      <family val="2"/>
    </font>
    <font>
      <sz val="11"/>
      <color rgb="FF000000"/>
      <name val="Calibri"/>
      <family val="2"/>
    </font>
    <font>
      <b/>
      <sz val="11"/>
      <color rgb="FF000000"/>
      <name val="Calibri"/>
      <family val="2"/>
    </font>
    <font>
      <b/>
      <sz val="11"/>
      <name val="Calibri"/>
      <family val="2"/>
    </font>
    <font>
      <sz val="9"/>
      <color indexed="81"/>
      <name val="Tahoma"/>
      <family val="2"/>
    </font>
    <font>
      <b/>
      <sz val="9"/>
      <color indexed="81"/>
      <name val="Tahoma"/>
      <family val="2"/>
    </font>
    <font>
      <b/>
      <sz val="10"/>
      <color rgb="FF000000"/>
      <name val="Calibri"/>
      <family val="2"/>
    </font>
    <font>
      <sz val="12"/>
      <name val="Calibri"/>
      <family val="2"/>
    </font>
    <font>
      <sz val="8"/>
      <name val="Calibri"/>
      <family val="2"/>
    </font>
    <font>
      <b/>
      <sz val="14"/>
      <name val="Calibri"/>
      <family val="2"/>
    </font>
    <font>
      <b/>
      <sz val="14"/>
      <color rgb="FF000000"/>
      <name val="Calibri"/>
      <family val="2"/>
    </font>
    <font>
      <b/>
      <sz val="10"/>
      <name val="Calibri"/>
      <family val="2"/>
    </font>
    <font>
      <b/>
      <sz val="12"/>
      <name val="Calibri"/>
      <family val="2"/>
    </font>
    <font>
      <sz val="14"/>
      <name val="Calibri"/>
      <family val="2"/>
    </font>
    <font>
      <sz val="11"/>
      <color rgb="FF000000"/>
      <name val="Calibri"/>
    </font>
    <font>
      <b/>
      <sz val="14"/>
      <color rgb="FFFF0000"/>
      <name val="Calibri"/>
      <family val="2"/>
    </font>
    <font>
      <sz val="10"/>
      <name val="Times New Roman"/>
      <family val="1"/>
    </font>
    <font>
      <b/>
      <sz val="10"/>
      <name val="Arial"/>
      <family val="2"/>
    </font>
    <font>
      <sz val="10"/>
      <name val="Arial"/>
      <family val="2"/>
    </font>
    <font>
      <sz val="10"/>
      <color indexed="8"/>
      <name val="Arial"/>
      <family val="2"/>
    </font>
    <font>
      <b/>
      <sz val="10"/>
      <color indexed="8"/>
      <name val="Arial"/>
      <family val="2"/>
    </font>
    <font>
      <b/>
      <sz val="12"/>
      <name val="Arial"/>
      <family val="2"/>
    </font>
    <font>
      <b/>
      <sz val="8"/>
      <color indexed="81"/>
      <name val="Tahoma"/>
      <family val="2"/>
    </font>
    <font>
      <b/>
      <sz val="10"/>
      <color theme="1"/>
      <name val="Arial"/>
      <family val="2"/>
    </font>
    <font>
      <sz val="8"/>
      <name val="Arial"/>
      <family val="2"/>
    </font>
    <font>
      <b/>
      <sz val="8"/>
      <color rgb="FF0070C0"/>
      <name val="Arial"/>
      <family val="2"/>
    </font>
    <font>
      <sz val="8"/>
      <color rgb="FF000000"/>
      <name val="Arial"/>
      <family val="2"/>
    </font>
    <font>
      <sz val="8"/>
      <color indexed="8"/>
      <name val="Arial"/>
      <family val="2"/>
    </font>
    <font>
      <b/>
      <sz val="8"/>
      <color indexed="8"/>
      <name val="Arial"/>
      <family val="2"/>
    </font>
    <font>
      <sz val="10"/>
      <color theme="1"/>
      <name val="Arial"/>
      <family val="2"/>
    </font>
    <font>
      <b/>
      <sz val="12"/>
      <color indexed="8"/>
      <name val="Arial"/>
      <family val="2"/>
    </font>
    <font>
      <sz val="11"/>
      <name val="Calibri"/>
      <family val="2"/>
      <scheme val="minor"/>
    </font>
    <font>
      <b/>
      <sz val="9"/>
      <name val="Arial"/>
      <family val="2"/>
    </font>
    <font>
      <b/>
      <sz val="8"/>
      <name val="Arial"/>
      <family val="2"/>
    </font>
    <font>
      <sz val="9"/>
      <name val="Arial"/>
      <family val="2"/>
    </font>
    <font>
      <b/>
      <sz val="11"/>
      <color rgb="FFFF0000"/>
      <name val="Calibri"/>
      <family val="2"/>
    </font>
  </fonts>
  <fills count="5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tint="-9.9978637043366805E-2"/>
        <bgColor rgb="FFF4B083"/>
      </patternFill>
    </fill>
    <fill>
      <patternFill patternType="solid">
        <fgColor theme="2" tint="-9.9978637043366805E-2"/>
        <bgColor rgb="FFF7CAAC"/>
      </patternFill>
    </fill>
    <fill>
      <patternFill patternType="solid">
        <fgColor theme="2" tint="-9.9978637043366805E-2"/>
        <bgColor rgb="FFFBE4D5"/>
      </patternFill>
    </fill>
    <fill>
      <patternFill patternType="solid">
        <fgColor theme="8" tint="0.79998168889431442"/>
        <bgColor indexed="64"/>
      </patternFill>
    </fill>
    <fill>
      <patternFill patternType="solid">
        <fgColor theme="9" tint="0.79998168889431442"/>
        <bgColor rgb="FFFFFF00"/>
      </patternFill>
    </fill>
    <fill>
      <patternFill patternType="solid">
        <fgColor theme="5" tint="0.79998168889431442"/>
        <bgColor rgb="FFF7CAAC"/>
      </patternFill>
    </fill>
    <fill>
      <patternFill patternType="solid">
        <fgColor theme="5" tint="0.79998168889431442"/>
        <bgColor indexed="64"/>
      </patternFill>
    </fill>
    <fill>
      <patternFill patternType="solid">
        <fgColor theme="5" tint="0.79998168889431442"/>
        <bgColor rgb="FFFBE4D5"/>
      </patternFill>
    </fill>
    <fill>
      <patternFill patternType="solid">
        <fgColor theme="5" tint="0.79998168889431442"/>
        <bgColor rgb="FFFFFF00"/>
      </patternFill>
    </fill>
    <fill>
      <patternFill patternType="solid">
        <fgColor theme="5" tint="0.79998168889431442"/>
        <bgColor rgb="FFFFFF99"/>
      </patternFill>
    </fill>
    <fill>
      <patternFill patternType="solid">
        <fgColor theme="8" tint="0.79998168889431442"/>
        <bgColor rgb="FFFFFF99"/>
      </patternFill>
    </fill>
    <fill>
      <patternFill patternType="solid">
        <fgColor theme="8" tint="0.79998168889431442"/>
        <bgColor rgb="FFFFFF00"/>
      </patternFill>
    </fill>
    <fill>
      <patternFill patternType="solid">
        <fgColor theme="6" tint="0.59999389629810485"/>
        <bgColor rgb="FFFFFF00"/>
      </patternFill>
    </fill>
    <fill>
      <patternFill patternType="solid">
        <fgColor theme="6" tint="0.59999389629810485"/>
        <bgColor indexed="64"/>
      </patternFill>
    </fill>
    <fill>
      <patternFill patternType="solid">
        <fgColor theme="6" tint="0.59999389629810485"/>
        <bgColor rgb="FFFFFF99"/>
      </patternFill>
    </fill>
    <fill>
      <patternFill patternType="solid">
        <fgColor theme="9" tint="0.59999389629810485"/>
        <bgColor rgb="FFFBE4D5"/>
      </patternFill>
    </fill>
    <fill>
      <patternFill patternType="solid">
        <fgColor theme="9" tint="0.59999389629810485"/>
        <bgColor rgb="FFFFFF00"/>
      </patternFill>
    </fill>
    <fill>
      <patternFill patternType="solid">
        <fgColor theme="9" tint="0.59999389629810485"/>
        <bgColor indexed="64"/>
      </patternFill>
    </fill>
    <fill>
      <patternFill patternType="solid">
        <fgColor theme="9" tint="0.59999389629810485"/>
        <bgColor rgb="FFF7CAAC"/>
      </patternFill>
    </fill>
    <fill>
      <patternFill patternType="solid">
        <fgColor theme="9" tint="0.59999389629810485"/>
        <bgColor rgb="FFFF9900"/>
      </patternFill>
    </fill>
    <fill>
      <patternFill patternType="solid">
        <fgColor theme="9" tint="0.59999389629810485"/>
        <bgColor rgb="FFF4B083"/>
      </patternFill>
    </fill>
    <fill>
      <patternFill patternType="solid">
        <fgColor theme="2" tint="-9.9978637043366805E-2"/>
        <bgColor indexed="64"/>
      </patternFill>
    </fill>
    <fill>
      <patternFill patternType="solid">
        <fgColor theme="6" tint="0.39997558519241921"/>
        <bgColor rgb="FFF7CAAC"/>
      </patternFill>
    </fill>
    <fill>
      <patternFill patternType="solid">
        <fgColor theme="6" tint="0.39997558519241921"/>
        <bgColor indexed="64"/>
      </patternFill>
    </fill>
    <fill>
      <patternFill patternType="solid">
        <fgColor theme="6" tint="0.39997558519241921"/>
        <bgColor rgb="FFFBE4D5"/>
      </patternFill>
    </fill>
    <fill>
      <patternFill patternType="solid">
        <fgColor theme="6" tint="0.39997558519241921"/>
        <bgColor rgb="FFFF0000"/>
      </patternFill>
    </fill>
    <fill>
      <patternFill patternType="solid">
        <fgColor theme="8" tint="0.59999389629810485"/>
        <bgColor rgb="FFFBE4D5"/>
      </patternFill>
    </fill>
    <fill>
      <patternFill patternType="solid">
        <fgColor theme="8" tint="0.59999389629810485"/>
        <bgColor rgb="FFF7CAAC"/>
      </patternFill>
    </fill>
    <fill>
      <patternFill patternType="solid">
        <fgColor theme="8" tint="0.59999389629810485"/>
        <bgColor indexed="64"/>
      </patternFill>
    </fill>
    <fill>
      <patternFill patternType="solid">
        <fgColor theme="8" tint="0.59999389629810485"/>
        <bgColor rgb="FFDD7E6B"/>
      </patternFill>
    </fill>
    <fill>
      <patternFill patternType="solid">
        <fgColor theme="8" tint="0.59999389629810485"/>
        <bgColor rgb="FFFF0000"/>
      </patternFill>
    </fill>
    <fill>
      <patternFill patternType="solid">
        <fgColor theme="5" tint="0.79998168889431442"/>
        <bgColor rgb="FFFFFFFF"/>
      </patternFill>
    </fill>
    <fill>
      <patternFill patternType="solid">
        <fgColor theme="2" tint="-0.249977111117893"/>
        <bgColor rgb="FFFBE4D5"/>
      </patternFill>
    </fill>
    <fill>
      <patternFill patternType="solid">
        <fgColor theme="2" tint="-0.249977111117893"/>
        <bgColor indexed="64"/>
      </patternFill>
    </fill>
    <fill>
      <patternFill patternType="solid">
        <fgColor theme="2" tint="-0.249977111117893"/>
        <bgColor rgb="FFF7CAAC"/>
      </patternFill>
    </fill>
    <fill>
      <patternFill patternType="solid">
        <fgColor theme="8" tint="0.59999389629810485"/>
        <bgColor rgb="FFFFFF00"/>
      </patternFill>
    </fill>
    <fill>
      <patternFill patternType="solid">
        <fgColor theme="2" tint="-0.249977111117893"/>
        <bgColor rgb="FFFFFF00"/>
      </patternFill>
    </fill>
    <fill>
      <patternFill patternType="solid">
        <fgColor theme="1"/>
        <bgColor indexed="64"/>
      </patternFill>
    </fill>
    <fill>
      <patternFill patternType="solid">
        <fgColor rgb="FFFFFF99"/>
        <bgColor indexed="64"/>
      </patternFill>
    </fill>
    <fill>
      <patternFill patternType="solid">
        <fgColor indexed="27"/>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C00"/>
        <bgColor indexed="64"/>
      </patternFill>
    </fill>
  </fills>
  <borders count="7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style="thin">
        <color rgb="FF000000"/>
      </left>
      <right/>
      <top style="thin">
        <color indexed="64"/>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top style="thin">
        <color indexed="64"/>
      </top>
      <bottom/>
      <diagonal/>
    </border>
    <border>
      <left/>
      <right/>
      <top/>
      <bottom style="thin">
        <color indexed="64"/>
      </bottom>
      <diagonal/>
    </border>
    <border>
      <left style="thin">
        <color rgb="FF000000"/>
      </left>
      <right/>
      <top style="thin">
        <color indexed="64"/>
      </top>
      <bottom/>
      <diagonal/>
    </border>
    <border>
      <left/>
      <right style="thin">
        <color indexed="64"/>
      </right>
      <top/>
      <bottom style="thin">
        <color indexed="64"/>
      </bottom>
      <diagonal/>
    </border>
    <border>
      <left style="thin">
        <color rgb="FF000000"/>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indexed="64"/>
      </left>
      <right style="thin">
        <color indexed="64"/>
      </right>
      <top/>
      <bottom style="thin">
        <color indexed="64"/>
      </bottom>
      <diagonal/>
    </border>
    <border>
      <left style="thin">
        <color auto="1"/>
      </left>
      <right style="medium">
        <color auto="1"/>
      </right>
      <top/>
      <bottom style="thin">
        <color auto="1"/>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medium">
        <color auto="1"/>
      </top>
      <bottom style="thin">
        <color auto="1"/>
      </bottom>
      <diagonal/>
    </border>
    <border>
      <left style="medium">
        <color indexed="64"/>
      </left>
      <right/>
      <top/>
      <bottom/>
      <diagonal/>
    </border>
    <border>
      <left style="thin">
        <color indexed="64"/>
      </left>
      <right style="medium">
        <color indexed="64"/>
      </right>
      <top/>
      <bottom/>
      <diagonal/>
    </border>
    <border>
      <left/>
      <right style="medium">
        <color auto="1"/>
      </right>
      <top style="medium">
        <color auto="1"/>
      </top>
      <bottom/>
      <diagonal/>
    </border>
    <border>
      <left style="medium">
        <color auto="1"/>
      </left>
      <right/>
      <top style="thin">
        <color auto="1"/>
      </top>
      <bottom style="thin">
        <color auto="1"/>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diagonal/>
    </border>
  </borders>
  <cellStyleXfs count="8">
    <xf numFmtId="0" fontId="0" fillId="0" borderId="0"/>
    <xf numFmtId="9" fontId="2"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17" fillId="0" borderId="0"/>
    <xf numFmtId="167" fontId="17" fillId="0" borderId="0" applyFont="0" applyFill="0" applyBorder="0" applyAlignment="0" applyProtection="0"/>
    <xf numFmtId="0" fontId="17" fillId="0" borderId="0"/>
  </cellStyleXfs>
  <cellXfs count="580">
    <xf numFmtId="0" fontId="0" fillId="0" borderId="0" xfId="0"/>
    <xf numFmtId="0" fontId="0" fillId="3" borderId="0" xfId="0" applyFill="1" applyAlignment="1">
      <alignment horizontal="center" vertical="center"/>
    </xf>
    <xf numFmtId="0" fontId="1" fillId="6" borderId="6" xfId="0" applyFont="1" applyFill="1" applyBorder="1" applyAlignment="1">
      <alignment horizontal="center" vertical="center" wrapText="1"/>
    </xf>
    <xf numFmtId="0" fontId="1" fillId="3" borderId="0" xfId="0" applyFont="1" applyFill="1" applyAlignment="1">
      <alignment horizontal="center" vertical="center" wrapText="1"/>
    </xf>
    <xf numFmtId="0" fontId="3" fillId="3" borderId="0" xfId="0" applyFont="1" applyFill="1" applyAlignment="1">
      <alignment horizontal="center" vertical="center"/>
    </xf>
    <xf numFmtId="0" fontId="1" fillId="3" borderId="0" xfId="0" applyFont="1" applyFill="1" applyAlignment="1">
      <alignment horizontal="center" vertical="center"/>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10" fillId="3" borderId="6"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8" fillId="3" borderId="0" xfId="0" applyFont="1" applyFill="1" applyAlignment="1">
      <alignment horizontal="center" vertical="center" wrapText="1"/>
    </xf>
    <xf numFmtId="0" fontId="1" fillId="19" borderId="6" xfId="0" applyFont="1" applyFill="1" applyBorder="1" applyAlignment="1">
      <alignment horizontal="center" vertical="center" wrapText="1"/>
    </xf>
    <xf numFmtId="0" fontId="1" fillId="20" borderId="6" xfId="0" applyFont="1" applyFill="1" applyBorder="1" applyAlignment="1">
      <alignment horizontal="center" vertical="center" wrapText="1"/>
    </xf>
    <xf numFmtId="0" fontId="1" fillId="21" borderId="6" xfId="0" applyFont="1" applyFill="1" applyBorder="1" applyAlignment="1">
      <alignment horizontal="center" vertical="center"/>
    </xf>
    <xf numFmtId="0" fontId="1" fillId="22" borderId="6" xfId="0" applyFont="1" applyFill="1" applyBorder="1" applyAlignment="1">
      <alignment horizontal="center" vertical="center" wrapText="1"/>
    </xf>
    <xf numFmtId="0" fontId="1" fillId="23" borderId="6" xfId="0" applyFont="1" applyFill="1" applyBorder="1" applyAlignment="1">
      <alignment horizontal="center" vertical="center" wrapText="1"/>
    </xf>
    <xf numFmtId="0" fontId="1" fillId="21" borderId="6" xfId="0" applyFont="1" applyFill="1" applyBorder="1" applyAlignment="1">
      <alignment horizontal="center" vertical="center" wrapText="1"/>
    </xf>
    <xf numFmtId="0" fontId="1" fillId="25" borderId="6" xfId="0" applyFont="1" applyFill="1" applyBorder="1" applyAlignment="1">
      <alignment horizontal="center" vertical="center"/>
    </xf>
    <xf numFmtId="0" fontId="1" fillId="27" borderId="6" xfId="0" applyFont="1" applyFill="1" applyBorder="1" applyAlignment="1">
      <alignment horizontal="center" vertical="center"/>
    </xf>
    <xf numFmtId="0" fontId="1" fillId="30" borderId="2" xfId="0" applyFont="1" applyFill="1" applyBorder="1" applyAlignment="1">
      <alignment horizontal="center" vertical="center" wrapText="1"/>
    </xf>
    <xf numFmtId="0" fontId="1" fillId="31" borderId="5" xfId="0" applyFont="1" applyFill="1" applyBorder="1" applyAlignment="1">
      <alignment horizontal="center" vertical="center" wrapText="1"/>
    </xf>
    <xf numFmtId="0" fontId="1" fillId="32" borderId="6" xfId="0" applyFont="1" applyFill="1" applyBorder="1" applyAlignment="1">
      <alignment horizontal="center" vertical="center"/>
    </xf>
    <xf numFmtId="0" fontId="1" fillId="32" borderId="9" xfId="0" applyFont="1" applyFill="1" applyBorder="1" applyAlignment="1">
      <alignment horizontal="center" vertical="center"/>
    </xf>
    <xf numFmtId="0" fontId="1" fillId="31" borderId="1" xfId="0" applyFont="1" applyFill="1" applyBorder="1" applyAlignment="1">
      <alignment horizontal="center" vertical="center" wrapText="1"/>
    </xf>
    <xf numFmtId="0" fontId="1" fillId="33" borderId="5" xfId="0" applyFont="1" applyFill="1" applyBorder="1" applyAlignment="1">
      <alignment horizontal="center" vertical="center" wrapText="1"/>
    </xf>
    <xf numFmtId="0" fontId="1" fillId="31" borderId="2" xfId="0" applyFont="1" applyFill="1" applyBorder="1" applyAlignment="1">
      <alignment horizontal="center" vertical="center" wrapText="1"/>
    </xf>
    <xf numFmtId="0" fontId="1" fillId="32" borderId="5"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4"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6" xfId="0" applyFont="1" applyFill="1" applyBorder="1" applyAlignment="1">
      <alignment horizontal="center" vertical="center"/>
    </xf>
    <xf numFmtId="0" fontId="1" fillId="10" borderId="10" xfId="0" applyFont="1" applyFill="1" applyBorder="1" applyAlignment="1">
      <alignment horizontal="center" vertical="center"/>
    </xf>
    <xf numFmtId="0" fontId="1" fillId="10" borderId="5"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9" xfId="0" applyFont="1" applyFill="1" applyBorder="1" applyAlignment="1">
      <alignment horizontal="center" vertical="center"/>
    </xf>
    <xf numFmtId="49" fontId="1" fillId="35" borderId="5" xfId="0" applyNumberFormat="1" applyFont="1" applyFill="1" applyBorder="1" applyAlignment="1">
      <alignment horizontal="center" vertical="center" wrapText="1"/>
    </xf>
    <xf numFmtId="49" fontId="1" fillId="35" borderId="8" xfId="0" applyNumberFormat="1" applyFont="1" applyFill="1" applyBorder="1" applyAlignment="1">
      <alignment horizontal="center" vertical="center" wrapText="1"/>
    </xf>
    <xf numFmtId="0" fontId="1" fillId="36" borderId="16"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37" borderId="6" xfId="0" applyFont="1" applyFill="1" applyBorder="1" applyAlignment="1">
      <alignment horizontal="center" vertical="center"/>
    </xf>
    <xf numFmtId="0" fontId="1" fillId="38" borderId="5" xfId="0" applyFont="1" applyFill="1" applyBorder="1" applyAlignment="1">
      <alignment horizontal="center" vertical="center" wrapText="1"/>
    </xf>
    <xf numFmtId="0" fontId="1" fillId="38" borderId="8" xfId="0" applyFont="1" applyFill="1" applyBorder="1" applyAlignment="1">
      <alignment horizontal="center" vertical="center" wrapText="1"/>
    </xf>
    <xf numFmtId="0" fontId="1" fillId="37" borderId="9" xfId="0" applyFont="1" applyFill="1" applyBorder="1" applyAlignment="1">
      <alignment horizontal="center" vertical="center"/>
    </xf>
    <xf numFmtId="0" fontId="1" fillId="36" borderId="6" xfId="0" applyFont="1" applyFill="1" applyBorder="1" applyAlignment="1">
      <alignment horizontal="center" vertical="center" wrapText="1"/>
    </xf>
    <xf numFmtId="0" fontId="1" fillId="38" borderId="12" xfId="0" applyFont="1" applyFill="1" applyBorder="1" applyAlignment="1">
      <alignment horizontal="center" vertical="center" wrapText="1"/>
    </xf>
    <xf numFmtId="0" fontId="1" fillId="37" borderId="10" xfId="0" applyFont="1" applyFill="1" applyBorder="1" applyAlignment="1">
      <alignment horizontal="center" vertical="center"/>
    </xf>
    <xf numFmtId="0" fontId="1" fillId="38" borderId="14" xfId="0" applyFont="1" applyFill="1" applyBorder="1" applyAlignment="1">
      <alignment horizontal="center" vertical="center" wrapText="1"/>
    </xf>
    <xf numFmtId="0" fontId="1" fillId="38" borderId="7" xfId="0" applyFont="1" applyFill="1" applyBorder="1" applyAlignment="1">
      <alignment horizontal="center" vertical="center" wrapText="1"/>
    </xf>
    <xf numFmtId="0" fontId="1" fillId="38" borderId="6" xfId="0" applyFont="1" applyFill="1" applyBorder="1" applyAlignment="1">
      <alignment horizontal="center" vertical="center" wrapText="1"/>
    </xf>
    <xf numFmtId="0" fontId="1" fillId="37" borderId="6" xfId="0" applyFont="1" applyFill="1" applyBorder="1" applyAlignment="1">
      <alignment horizontal="center" vertical="center" wrapText="1"/>
    </xf>
    <xf numFmtId="0" fontId="1" fillId="32" borderId="6" xfId="0" applyFont="1" applyFill="1" applyBorder="1" applyAlignment="1">
      <alignment horizontal="center" vertical="center" wrapText="1"/>
    </xf>
    <xf numFmtId="0" fontId="1" fillId="39" borderId="5" xfId="0" applyFont="1" applyFill="1" applyBorder="1" applyAlignment="1">
      <alignment horizontal="center" vertical="center" wrapText="1"/>
    </xf>
    <xf numFmtId="49" fontId="1" fillId="32" borderId="8"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0" fontId="1" fillId="2" borderId="6"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0" xfId="0" applyFont="1" applyFill="1" applyAlignment="1">
      <alignment horizontal="center" vertical="center" wrapText="1"/>
    </xf>
    <xf numFmtId="0" fontId="8" fillId="12" borderId="6"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40" borderId="6" xfId="0" applyFont="1" applyFill="1" applyBorder="1" applyAlignment="1">
      <alignment horizontal="center" vertical="center" wrapText="1"/>
    </xf>
    <xf numFmtId="0" fontId="13" fillId="3" borderId="6" xfId="0" applyFont="1" applyFill="1" applyBorder="1" applyAlignment="1">
      <alignment vertical="center" wrapText="1"/>
    </xf>
    <xf numFmtId="0" fontId="4" fillId="3" borderId="6" xfId="0" applyFont="1" applyFill="1" applyBorder="1" applyAlignment="1">
      <alignment horizontal="center" vertical="center" wrapText="1"/>
    </xf>
    <xf numFmtId="0" fontId="13" fillId="3" borderId="0" xfId="0" applyFont="1" applyFill="1" applyAlignment="1">
      <alignment horizontal="center" vertical="center" wrapText="1"/>
    </xf>
    <xf numFmtId="0" fontId="8" fillId="10" borderId="6"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37" borderId="6" xfId="0" applyFont="1" applyFill="1" applyBorder="1" applyAlignment="1">
      <alignment horizontal="center" vertical="center" wrapText="1"/>
    </xf>
    <xf numFmtId="0" fontId="1" fillId="17" borderId="6"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3" fillId="3" borderId="0" xfId="0" applyFont="1" applyFill="1" applyAlignment="1">
      <alignment horizontal="center" vertical="center" wrapText="1"/>
    </xf>
    <xf numFmtId="0" fontId="7" fillId="3" borderId="9" xfId="0" applyFont="1" applyFill="1" applyBorder="1" applyAlignment="1">
      <alignment horizontal="center" vertical="center" wrapText="1"/>
    </xf>
    <xf numFmtId="0" fontId="1" fillId="20" borderId="9" xfId="0" applyFont="1" applyFill="1" applyBorder="1" applyAlignment="1">
      <alignment horizontal="center" vertical="center" wrapText="1"/>
    </xf>
    <xf numFmtId="0" fontId="1" fillId="26" borderId="19" xfId="0" applyFont="1" applyFill="1" applyBorder="1" applyAlignment="1">
      <alignment horizontal="center" vertical="center" wrapText="1"/>
    </xf>
    <xf numFmtId="0" fontId="1" fillId="31" borderId="12" xfId="0" applyFont="1" applyFill="1" applyBorder="1" applyAlignment="1">
      <alignment horizontal="center" vertical="center" wrapText="1"/>
    </xf>
    <xf numFmtId="0" fontId="1" fillId="26" borderId="6" xfId="0" applyFont="1" applyFill="1" applyBorder="1" applyAlignment="1">
      <alignment horizontal="center" vertical="center" wrapText="1"/>
    </xf>
    <xf numFmtId="0" fontId="1" fillId="29" borderId="6" xfId="0" applyFont="1" applyFill="1" applyBorder="1" applyAlignment="1">
      <alignment horizontal="center" vertical="center" wrapText="1"/>
    </xf>
    <xf numFmtId="0" fontId="1" fillId="31" borderId="6" xfId="0" applyFont="1" applyFill="1" applyBorder="1" applyAlignment="1">
      <alignment horizontal="center" vertical="center" wrapText="1"/>
    </xf>
    <xf numFmtId="0" fontId="1" fillId="33" borderId="6" xfId="0" applyFont="1" applyFill="1" applyBorder="1" applyAlignment="1">
      <alignment horizontal="center" vertical="center" wrapText="1"/>
    </xf>
    <xf numFmtId="0" fontId="1" fillId="34" borderId="6" xfId="0" applyFont="1" applyFill="1" applyBorder="1" applyAlignment="1">
      <alignment horizontal="center" vertical="center" wrapText="1"/>
    </xf>
    <xf numFmtId="49" fontId="1" fillId="35" borderId="6" xfId="0" applyNumberFormat="1" applyFont="1" applyFill="1" applyBorder="1" applyAlignment="1">
      <alignment horizontal="center" vertical="center" wrapText="1"/>
    </xf>
    <xf numFmtId="0" fontId="8" fillId="13" borderId="6"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41" borderId="0" xfId="0" applyFont="1" applyFill="1" applyAlignment="1">
      <alignment horizontal="center" vertical="center" wrapText="1"/>
    </xf>
    <xf numFmtId="0" fontId="4" fillId="41" borderId="22" xfId="0" applyFont="1" applyFill="1" applyBorder="1" applyAlignment="1">
      <alignment horizontal="center" vertical="center" wrapText="1"/>
    </xf>
    <xf numFmtId="0" fontId="4" fillId="41" borderId="11" xfId="0" applyFont="1" applyFill="1" applyBorder="1" applyAlignment="1">
      <alignment horizontal="center" vertical="center" wrapText="1"/>
    </xf>
    <xf numFmtId="0" fontId="7" fillId="41" borderId="11" xfId="0" applyFont="1" applyFill="1" applyBorder="1" applyAlignment="1">
      <alignment horizontal="center" vertical="center" wrapText="1"/>
    </xf>
    <xf numFmtId="0" fontId="3" fillId="41" borderId="11" xfId="0" applyFont="1" applyFill="1" applyBorder="1" applyAlignment="1">
      <alignment horizontal="center" vertical="center" wrapText="1"/>
    </xf>
    <xf numFmtId="0" fontId="3" fillId="41" borderId="23"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4" fillId="10" borderId="25"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10" fillId="10" borderId="35"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10" borderId="39"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 fillId="39" borderId="6" xfId="0" applyFont="1" applyFill="1" applyBorder="1" applyAlignment="1">
      <alignment horizontal="center" vertical="center" wrapText="1"/>
    </xf>
    <xf numFmtId="49" fontId="1" fillId="32" borderId="6" xfId="0" applyNumberFormat="1" applyFont="1" applyFill="1" applyBorder="1" applyAlignment="1">
      <alignment horizontal="center" vertical="center" wrapText="1"/>
    </xf>
    <xf numFmtId="0" fontId="18" fillId="0" borderId="0" xfId="5" applyFont="1" applyAlignment="1">
      <alignment horizontal="center" vertical="center"/>
    </xf>
    <xf numFmtId="0" fontId="19" fillId="0" borderId="0" xfId="5" applyFont="1" applyAlignment="1">
      <alignment vertical="center"/>
    </xf>
    <xf numFmtId="0" fontId="18" fillId="0" borderId="0" xfId="5" applyFont="1" applyAlignment="1">
      <alignment vertical="center"/>
    </xf>
    <xf numFmtId="0" fontId="19" fillId="0" borderId="0" xfId="5" applyFont="1" applyAlignment="1">
      <alignment horizontal="center" vertical="center"/>
    </xf>
    <xf numFmtId="0" fontId="19" fillId="0" borderId="47" xfId="5" applyFont="1" applyBorder="1" applyAlignment="1">
      <alignment vertical="center"/>
    </xf>
    <xf numFmtId="0" fontId="19" fillId="0" borderId="48" xfId="5" applyFont="1" applyBorder="1" applyAlignment="1">
      <alignment vertical="center"/>
    </xf>
    <xf numFmtId="0" fontId="18" fillId="0" borderId="0" xfId="5" applyFont="1" applyAlignment="1">
      <alignment horizontal="center" vertical="center" wrapText="1"/>
    </xf>
    <xf numFmtId="0" fontId="19" fillId="0" borderId="49" xfId="5" applyFont="1" applyBorder="1" applyAlignment="1">
      <alignment vertical="center"/>
    </xf>
    <xf numFmtId="0" fontId="19" fillId="0" borderId="50" xfId="5" applyFont="1" applyBorder="1" applyAlignment="1">
      <alignment vertical="center"/>
    </xf>
    <xf numFmtId="0" fontId="18" fillId="0" borderId="48" xfId="5" applyFont="1" applyBorder="1" applyAlignment="1">
      <alignment vertical="center"/>
    </xf>
    <xf numFmtId="0" fontId="18" fillId="0" borderId="7" xfId="5" applyFont="1" applyBorder="1" applyAlignment="1" applyProtection="1">
      <alignment vertical="center" wrapText="1"/>
      <protection locked="0"/>
    </xf>
    <xf numFmtId="0" fontId="18" fillId="0" borderId="51" xfId="5" applyFont="1" applyBorder="1" applyAlignment="1" applyProtection="1">
      <alignment vertical="center" wrapText="1"/>
      <protection locked="0"/>
    </xf>
    <xf numFmtId="0" fontId="18" fillId="0" borderId="52" xfId="5" applyFont="1" applyBorder="1" applyAlignment="1" applyProtection="1">
      <alignment vertical="center" wrapText="1"/>
      <protection locked="0"/>
    </xf>
    <xf numFmtId="164" fontId="18" fillId="0" borderId="6" xfId="5" applyNumberFormat="1" applyFont="1" applyBorder="1" applyAlignment="1" applyProtection="1">
      <alignment horizontal="center" vertical="center"/>
      <protection locked="0"/>
    </xf>
    <xf numFmtId="164" fontId="18" fillId="0" borderId="0" xfId="5" applyNumberFormat="1" applyFont="1" applyAlignment="1" applyProtection="1">
      <alignment horizontal="center" vertical="center"/>
      <protection locked="0"/>
    </xf>
    <xf numFmtId="0" fontId="18" fillId="0" borderId="6" xfId="5" applyFont="1" applyBorder="1" applyAlignment="1">
      <alignment horizontal="left" vertical="center"/>
    </xf>
    <xf numFmtId="0" fontId="18" fillId="0" borderId="0" xfId="5" applyFont="1" applyAlignment="1" applyProtection="1">
      <alignment horizontal="center" vertical="center" wrapText="1"/>
      <protection locked="0"/>
    </xf>
    <xf numFmtId="165" fontId="19" fillId="0" borderId="0" xfId="5" applyNumberFormat="1" applyFont="1" applyAlignment="1" applyProtection="1">
      <alignment horizontal="center" vertical="center"/>
      <protection locked="0"/>
    </xf>
    <xf numFmtId="10" fontId="20" fillId="0" borderId="0" xfId="1" applyNumberFormat="1" applyFont="1" applyBorder="1" applyAlignment="1" applyProtection="1">
      <alignment horizontal="center" vertical="center"/>
      <protection hidden="1"/>
    </xf>
    <xf numFmtId="0" fontId="19" fillId="0" borderId="0" xfId="5" applyFont="1" applyAlignment="1">
      <alignment horizontal="justify" vertical="center"/>
    </xf>
    <xf numFmtId="0" fontId="18" fillId="42" borderId="59" xfId="5" applyFont="1" applyFill="1" applyBorder="1" applyAlignment="1">
      <alignment horizontal="center" vertical="center" wrapText="1"/>
    </xf>
    <xf numFmtId="0" fontId="18" fillId="42" borderId="60" xfId="5" applyFont="1" applyFill="1" applyBorder="1" applyAlignment="1">
      <alignment horizontal="center" vertical="center" wrapText="1"/>
    </xf>
    <xf numFmtId="0" fontId="18" fillId="43" borderId="41" xfId="5" applyFont="1" applyFill="1" applyBorder="1" applyAlignment="1" applyProtection="1">
      <alignment horizontal="center" vertical="center" wrapText="1"/>
      <protection locked="0"/>
    </xf>
    <xf numFmtId="0" fontId="18" fillId="43" borderId="41" xfId="5" applyFont="1" applyFill="1" applyBorder="1" applyAlignment="1" applyProtection="1">
      <alignment vertical="center" wrapText="1"/>
      <protection locked="0"/>
    </xf>
    <xf numFmtId="0" fontId="18" fillId="43" borderId="61" xfId="5" applyFont="1" applyFill="1" applyBorder="1" applyAlignment="1" applyProtection="1">
      <alignment vertical="center" wrapText="1"/>
      <protection locked="0"/>
    </xf>
    <xf numFmtId="0" fontId="18" fillId="43" borderId="62" xfId="5" applyFont="1" applyFill="1" applyBorder="1" applyAlignment="1" applyProtection="1">
      <alignment vertical="center" wrapText="1"/>
      <protection locked="0"/>
    </xf>
    <xf numFmtId="0" fontId="18" fillId="43" borderId="42" xfId="5" applyFont="1" applyFill="1" applyBorder="1" applyAlignment="1" applyProtection="1">
      <alignment vertical="center" wrapText="1"/>
      <protection locked="0"/>
    </xf>
    <xf numFmtId="0" fontId="19" fillId="0" borderId="0" xfId="5" applyFont="1" applyAlignment="1" applyProtection="1">
      <alignment vertical="center"/>
      <protection locked="0"/>
    </xf>
    <xf numFmtId="0" fontId="18" fillId="0" borderId="63" xfId="5" applyFont="1" applyBorder="1" applyAlignment="1" applyProtection="1">
      <alignment horizontal="center" vertical="center"/>
      <protection locked="0"/>
    </xf>
    <xf numFmtId="0" fontId="19" fillId="0" borderId="14" xfId="5" applyFont="1" applyBorder="1" applyAlignment="1" applyProtection="1">
      <alignment vertical="center" wrapText="1"/>
      <protection locked="0"/>
    </xf>
    <xf numFmtId="0" fontId="19" fillId="0" borderId="10" xfId="5" applyFont="1" applyBorder="1" applyAlignment="1" applyProtection="1">
      <alignment vertical="center" wrapText="1"/>
      <protection hidden="1"/>
    </xf>
    <xf numFmtId="0" fontId="19" fillId="0" borderId="10" xfId="5" applyFont="1" applyBorder="1" applyAlignment="1" applyProtection="1">
      <alignment horizontal="center" vertical="center" wrapText="1"/>
      <protection hidden="1"/>
    </xf>
    <xf numFmtId="1" fontId="19" fillId="0" borderId="10" xfId="5" applyNumberFormat="1" applyFont="1" applyBorder="1" applyAlignment="1" applyProtection="1">
      <alignment horizontal="center" vertical="center" wrapText="1"/>
      <protection hidden="1"/>
    </xf>
    <xf numFmtId="164" fontId="19" fillId="0" borderId="10" xfId="5" applyNumberFormat="1" applyFont="1" applyBorder="1" applyAlignment="1" applyProtection="1">
      <alignment vertical="center"/>
      <protection hidden="1"/>
    </xf>
    <xf numFmtId="164" fontId="19" fillId="0" borderId="14" xfId="5" applyNumberFormat="1" applyFont="1" applyBorder="1" applyAlignment="1" applyProtection="1">
      <alignment vertical="center"/>
      <protection hidden="1"/>
    </xf>
    <xf numFmtId="164" fontId="19" fillId="0" borderId="52" xfId="5" applyNumberFormat="1" applyFont="1" applyBorder="1" applyAlignment="1" applyProtection="1">
      <alignment vertical="center"/>
      <protection hidden="1"/>
    </xf>
    <xf numFmtId="10" fontId="19" fillId="0" borderId="64" xfId="1" applyNumberFormat="1" applyFont="1" applyBorder="1" applyAlignment="1" applyProtection="1">
      <alignment vertical="center"/>
      <protection hidden="1"/>
    </xf>
    <xf numFmtId="164" fontId="18" fillId="0" borderId="0" xfId="5" applyNumberFormat="1" applyFont="1" applyAlignment="1" applyProtection="1">
      <alignment vertical="center"/>
      <protection locked="0"/>
    </xf>
    <xf numFmtId="0" fontId="18" fillId="0" borderId="27" xfId="5" applyFont="1" applyBorder="1" applyAlignment="1" applyProtection="1">
      <alignment horizontal="center" vertical="center"/>
      <protection locked="0"/>
    </xf>
    <xf numFmtId="0" fontId="19" fillId="0" borderId="7" xfId="5" applyFont="1" applyBorder="1" applyAlignment="1" applyProtection="1">
      <alignment vertical="center" wrapText="1"/>
      <protection locked="0"/>
    </xf>
    <xf numFmtId="164" fontId="19" fillId="0" borderId="6" xfId="5" applyNumberFormat="1" applyFont="1" applyBorder="1" applyAlignment="1" applyProtection="1">
      <alignment vertical="center"/>
      <protection hidden="1"/>
    </xf>
    <xf numFmtId="164" fontId="19" fillId="0" borderId="0" xfId="5" applyNumberFormat="1" applyFont="1" applyAlignment="1" applyProtection="1">
      <alignment vertical="center"/>
      <protection locked="0"/>
    </xf>
    <xf numFmtId="0" fontId="18" fillId="42" borderId="27" xfId="5" applyFont="1" applyFill="1" applyBorder="1" applyAlignment="1" applyProtection="1">
      <alignment horizontal="center" vertical="center"/>
      <protection hidden="1"/>
    </xf>
    <xf numFmtId="0" fontId="18" fillId="42" borderId="43" xfId="5" applyFont="1" applyFill="1" applyBorder="1" applyAlignment="1" applyProtection="1">
      <alignment vertical="center"/>
      <protection hidden="1"/>
    </xf>
    <xf numFmtId="0" fontId="18" fillId="42" borderId="34" xfId="5" applyFont="1" applyFill="1" applyBorder="1" applyAlignment="1" applyProtection="1">
      <alignment vertical="center"/>
      <protection hidden="1"/>
    </xf>
    <xf numFmtId="0" fontId="18" fillId="42" borderId="6" xfId="5" applyFont="1" applyFill="1" applyBorder="1" applyAlignment="1" applyProtection="1">
      <alignment horizontal="justify" vertical="center" wrapText="1"/>
      <protection hidden="1"/>
    </xf>
    <xf numFmtId="166" fontId="18" fillId="42" borderId="6" xfId="5" applyNumberFormat="1" applyFont="1" applyFill="1" applyBorder="1" applyAlignment="1" applyProtection="1">
      <alignment vertical="center"/>
      <protection hidden="1"/>
    </xf>
    <xf numFmtId="164" fontId="18" fillId="42" borderId="7" xfId="1" applyNumberFormat="1" applyFont="1" applyFill="1" applyBorder="1" applyAlignment="1" applyProtection="1">
      <alignment vertical="center"/>
      <protection hidden="1"/>
    </xf>
    <xf numFmtId="164" fontId="18" fillId="42" borderId="65" xfId="1" applyNumberFormat="1" applyFont="1" applyFill="1" applyBorder="1" applyAlignment="1" applyProtection="1">
      <alignment vertical="center"/>
      <protection hidden="1"/>
    </xf>
    <xf numFmtId="164" fontId="18" fillId="42" borderId="28" xfId="1" applyNumberFormat="1" applyFont="1" applyFill="1" applyBorder="1" applyAlignment="1" applyProtection="1">
      <alignment vertical="center"/>
      <protection hidden="1"/>
    </xf>
    <xf numFmtId="0" fontId="18" fillId="0" borderId="0" xfId="5" applyFont="1" applyAlignment="1" applyProtection="1">
      <alignment vertical="center"/>
      <protection locked="0"/>
    </xf>
    <xf numFmtId="164" fontId="19" fillId="0" borderId="64" xfId="5" applyNumberFormat="1" applyFont="1" applyBorder="1" applyAlignment="1" applyProtection="1">
      <alignment vertical="center"/>
      <protection hidden="1"/>
    </xf>
    <xf numFmtId="164" fontId="19" fillId="0" borderId="27" xfId="5" applyNumberFormat="1" applyFont="1" applyBorder="1" applyAlignment="1" applyProtection="1">
      <alignment vertical="center"/>
      <protection hidden="1"/>
    </xf>
    <xf numFmtId="0" fontId="18" fillId="0" borderId="35" xfId="5" applyFont="1" applyBorder="1" applyAlignment="1" applyProtection="1">
      <alignment horizontal="center" vertical="center"/>
      <protection locked="0"/>
    </xf>
    <xf numFmtId="0" fontId="19" fillId="0" borderId="66" xfId="5" applyFont="1" applyBorder="1" applyAlignment="1" applyProtection="1">
      <alignment vertical="center" wrapText="1"/>
      <protection locked="0"/>
    </xf>
    <xf numFmtId="0" fontId="19" fillId="0" borderId="11" xfId="5" applyFont="1" applyBorder="1" applyAlignment="1" applyProtection="1">
      <alignment vertical="center" wrapText="1"/>
      <protection hidden="1"/>
    </xf>
    <xf numFmtId="0" fontId="19" fillId="0" borderId="11" xfId="5" applyFont="1" applyBorder="1" applyAlignment="1" applyProtection="1">
      <alignment horizontal="center" vertical="center" wrapText="1"/>
      <protection hidden="1"/>
    </xf>
    <xf numFmtId="0" fontId="18" fillId="0" borderId="6" xfId="5" applyFont="1" applyBorder="1" applyAlignment="1" applyProtection="1">
      <alignment horizontal="center" vertical="center"/>
      <protection locked="0"/>
    </xf>
    <xf numFmtId="0" fontId="19" fillId="3" borderId="6" xfId="0" applyFont="1" applyFill="1" applyBorder="1" applyAlignment="1">
      <alignment vertical="center" wrapText="1"/>
    </xf>
    <xf numFmtId="0" fontId="20" fillId="3" borderId="6" xfId="0" applyFont="1" applyFill="1" applyBorder="1" applyAlignment="1" applyProtection="1">
      <alignment horizontal="center" vertical="center" wrapText="1"/>
      <protection locked="0"/>
    </xf>
    <xf numFmtId="168" fontId="19" fillId="3" borderId="25" xfId="0" applyNumberFormat="1" applyFont="1" applyFill="1" applyBorder="1"/>
    <xf numFmtId="168" fontId="19" fillId="3" borderId="6" xfId="0" applyNumberFormat="1" applyFont="1" applyFill="1" applyBorder="1"/>
    <xf numFmtId="166" fontId="18" fillId="42" borderId="30" xfId="5" applyNumberFormat="1" applyFont="1" applyFill="1" applyBorder="1" applyAlignment="1" applyProtection="1">
      <alignment vertical="center"/>
      <protection hidden="1"/>
    </xf>
    <xf numFmtId="0" fontId="18" fillId="42" borderId="56" xfId="5" applyFont="1" applyFill="1" applyBorder="1" applyAlignment="1" applyProtection="1">
      <alignment horizontal="center" vertical="center"/>
      <protection hidden="1"/>
    </xf>
    <xf numFmtId="0" fontId="18" fillId="42" borderId="45" xfId="5" applyFont="1" applyFill="1" applyBorder="1" applyAlignment="1" applyProtection="1">
      <alignment vertical="center"/>
      <protection hidden="1"/>
    </xf>
    <xf numFmtId="0" fontId="18" fillId="42" borderId="38" xfId="5" applyFont="1" applyFill="1" applyBorder="1" applyAlignment="1" applyProtection="1">
      <alignment vertical="center"/>
      <protection hidden="1"/>
    </xf>
    <xf numFmtId="0" fontId="18" fillId="42" borderId="39" xfId="5" applyFont="1" applyFill="1" applyBorder="1" applyAlignment="1" applyProtection="1">
      <alignment horizontal="justify" vertical="center" wrapText="1"/>
      <protection hidden="1"/>
    </xf>
    <xf numFmtId="0" fontId="18" fillId="42" borderId="39" xfId="5" applyFont="1" applyFill="1" applyBorder="1" applyAlignment="1" applyProtection="1">
      <alignment horizontal="center" vertical="center" wrapText="1"/>
      <protection hidden="1"/>
    </xf>
    <xf numFmtId="164" fontId="18" fillId="42" borderId="39" xfId="5" applyNumberFormat="1" applyFont="1" applyFill="1" applyBorder="1" applyAlignment="1" applyProtection="1">
      <alignment vertical="center"/>
      <protection hidden="1"/>
    </xf>
    <xf numFmtId="164" fontId="18" fillId="42" borderId="40" xfId="5" applyNumberFormat="1" applyFont="1" applyFill="1" applyBorder="1" applyAlignment="1" applyProtection="1">
      <alignment vertical="center"/>
      <protection hidden="1"/>
    </xf>
    <xf numFmtId="164" fontId="22" fillId="0" borderId="0" xfId="5" applyNumberFormat="1" applyFont="1" applyAlignment="1" applyProtection="1">
      <alignment vertical="center"/>
      <protection locked="0"/>
    </xf>
    <xf numFmtId="164" fontId="19" fillId="0" borderId="0" xfId="5" applyNumberFormat="1" applyFont="1" applyAlignment="1">
      <alignment vertical="center"/>
    </xf>
    <xf numFmtId="164" fontId="19" fillId="0" borderId="0" xfId="5" applyNumberFormat="1" applyFont="1" applyAlignment="1">
      <alignment horizontal="center" vertical="center"/>
    </xf>
    <xf numFmtId="10" fontId="19" fillId="0" borderId="0" xfId="1" applyNumberFormat="1" applyFont="1" applyAlignment="1">
      <alignment vertical="center"/>
    </xf>
    <xf numFmtId="164" fontId="19" fillId="0" borderId="0" xfId="5" applyNumberFormat="1" applyFont="1" applyAlignment="1">
      <alignment horizontal="justify" vertical="center" wrapText="1"/>
    </xf>
    <xf numFmtId="0" fontId="19" fillId="0" borderId="0" xfId="5" applyFont="1" applyAlignment="1">
      <alignment horizontal="justify" vertical="center" wrapText="1"/>
    </xf>
    <xf numFmtId="0" fontId="19" fillId="0" borderId="0" xfId="5" applyFont="1" applyAlignment="1">
      <alignment horizontal="center" vertical="center" wrapText="1"/>
    </xf>
    <xf numFmtId="0" fontId="19" fillId="3" borderId="0" xfId="0" applyFont="1" applyFill="1"/>
    <xf numFmtId="0" fontId="0" fillId="3" borderId="0" xfId="0" applyFill="1"/>
    <xf numFmtId="0" fontId="24" fillId="44" borderId="56" xfId="0" applyFont="1" applyFill="1" applyBorder="1" applyAlignment="1">
      <alignment horizontal="center" vertical="center" wrapText="1"/>
    </xf>
    <xf numFmtId="0" fontId="24" fillId="44" borderId="39" xfId="0" applyFont="1" applyFill="1" applyBorder="1" applyAlignment="1">
      <alignment horizontal="center" vertical="center" wrapText="1"/>
    </xf>
    <xf numFmtId="0" fontId="24" fillId="44" borderId="40" xfId="0" applyFont="1" applyFill="1" applyBorder="1" applyAlignment="1">
      <alignment horizontal="center" vertical="center" wrapText="1"/>
    </xf>
    <xf numFmtId="0" fontId="18" fillId="3" borderId="0" xfId="0" applyFont="1" applyFill="1" applyAlignment="1">
      <alignment horizontal="center" vertical="center" wrapText="1"/>
    </xf>
    <xf numFmtId="0" fontId="21" fillId="3" borderId="63"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64" xfId="0" applyFont="1" applyFill="1" applyBorder="1" applyAlignment="1">
      <alignment horizontal="left" vertical="center"/>
    </xf>
    <xf numFmtId="0" fontId="25" fillId="3" borderId="27" xfId="0" applyFont="1" applyFill="1" applyBorder="1" applyAlignment="1" applyProtection="1">
      <alignment horizontal="left" vertical="center" wrapText="1"/>
      <protection locked="0"/>
    </xf>
    <xf numFmtId="0" fontId="25" fillId="3" borderId="6" xfId="0" applyFont="1" applyFill="1" applyBorder="1" applyAlignment="1" applyProtection="1">
      <alignment horizontal="center" vertical="center" wrapText="1"/>
      <protection locked="0"/>
    </xf>
    <xf numFmtId="9" fontId="25" fillId="3" borderId="6" xfId="4" applyFont="1" applyFill="1" applyBorder="1" applyAlignment="1" applyProtection="1">
      <alignment horizontal="center" vertical="center" wrapText="1"/>
      <protection locked="0"/>
    </xf>
    <xf numFmtId="169" fontId="25" fillId="3" borderId="6" xfId="0" applyNumberFormat="1" applyFont="1" applyFill="1" applyBorder="1" applyAlignment="1" applyProtection="1">
      <alignment horizontal="center" vertical="center"/>
      <protection locked="0"/>
    </xf>
    <xf numFmtId="170" fontId="25" fillId="3" borderId="6" xfId="0" applyNumberFormat="1" applyFont="1" applyFill="1" applyBorder="1" applyAlignment="1" applyProtection="1">
      <alignment horizontal="center" vertical="center" wrapText="1"/>
      <protection locked="0"/>
    </xf>
    <xf numFmtId="170" fontId="25" fillId="3" borderId="28" xfId="3" applyNumberFormat="1" applyFont="1" applyFill="1" applyBorder="1" applyAlignment="1">
      <alignment horizontal="left" vertical="center" wrapText="1"/>
    </xf>
    <xf numFmtId="171" fontId="19" fillId="3" borderId="0" xfId="0" applyNumberFormat="1" applyFont="1" applyFill="1" applyAlignment="1">
      <alignment vertical="center"/>
    </xf>
    <xf numFmtId="172" fontId="25" fillId="3" borderId="6" xfId="0" applyNumberFormat="1" applyFont="1" applyFill="1" applyBorder="1" applyAlignment="1" applyProtection="1">
      <alignment horizontal="center" vertical="center"/>
      <protection locked="0"/>
    </xf>
    <xf numFmtId="170" fontId="26" fillId="3" borderId="31" xfId="3" applyNumberFormat="1" applyFont="1" applyFill="1" applyBorder="1" applyAlignment="1">
      <alignment horizontal="right" vertical="center" wrapText="1"/>
    </xf>
    <xf numFmtId="0" fontId="27" fillId="3" borderId="27" xfId="0" applyFont="1" applyFill="1" applyBorder="1" applyAlignment="1" applyProtection="1">
      <alignment horizontal="left" wrapText="1"/>
      <protection locked="0"/>
    </xf>
    <xf numFmtId="0" fontId="28" fillId="3" borderId="6" xfId="0" applyFont="1" applyFill="1" applyBorder="1" applyAlignment="1" applyProtection="1">
      <alignment horizontal="center" vertical="center"/>
      <protection locked="0"/>
    </xf>
    <xf numFmtId="9" fontId="28" fillId="3" borderId="6" xfId="4"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wrapText="1"/>
      <protection locked="0"/>
    </xf>
    <xf numFmtId="3" fontId="27" fillId="3" borderId="6" xfId="0" applyNumberFormat="1" applyFont="1" applyFill="1" applyBorder="1" applyAlignment="1" applyProtection="1">
      <alignment horizontal="center"/>
      <protection locked="0"/>
    </xf>
    <xf numFmtId="173" fontId="28" fillId="3" borderId="6" xfId="0" applyNumberFormat="1" applyFont="1" applyFill="1" applyBorder="1" applyAlignment="1" applyProtection="1">
      <alignment horizontal="center" vertical="center" wrapText="1"/>
      <protection locked="0"/>
    </xf>
    <xf numFmtId="170" fontId="28" fillId="3" borderId="28" xfId="3" applyNumberFormat="1" applyFont="1" applyFill="1" applyBorder="1" applyAlignment="1">
      <alignment horizontal="right" vertical="center" wrapText="1"/>
    </xf>
    <xf numFmtId="9" fontId="28" fillId="3" borderId="6" xfId="4" applyFont="1" applyFill="1" applyBorder="1" applyAlignment="1" applyProtection="1">
      <alignment horizontal="center" vertical="center" wrapText="1"/>
      <protection locked="0"/>
    </xf>
    <xf numFmtId="0" fontId="27" fillId="3" borderId="35" xfId="0" applyFont="1" applyFill="1" applyBorder="1" applyAlignment="1" applyProtection="1">
      <alignment horizontal="left" wrapText="1"/>
      <protection locked="0"/>
    </xf>
    <xf numFmtId="0" fontId="28" fillId="3" borderId="9" xfId="0" applyFont="1" applyFill="1" applyBorder="1" applyAlignment="1" applyProtection="1">
      <alignment horizontal="center" vertical="center"/>
      <protection locked="0"/>
    </xf>
    <xf numFmtId="9" fontId="28" fillId="3" borderId="9" xfId="4"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wrapText="1"/>
      <protection locked="0"/>
    </xf>
    <xf numFmtId="3" fontId="27" fillId="3" borderId="9" xfId="0" applyNumberFormat="1" applyFont="1" applyFill="1" applyBorder="1" applyAlignment="1" applyProtection="1">
      <alignment horizontal="center"/>
      <protection locked="0"/>
    </xf>
    <xf numFmtId="173" fontId="28" fillId="3" borderId="9" xfId="0" applyNumberFormat="1" applyFont="1" applyFill="1" applyBorder="1" applyAlignment="1" applyProtection="1">
      <alignment horizontal="center" vertical="center" wrapText="1"/>
      <protection locked="0"/>
    </xf>
    <xf numFmtId="170" fontId="29" fillId="3" borderId="26" xfId="3" applyNumberFormat="1" applyFont="1" applyFill="1" applyBorder="1" applyAlignment="1">
      <alignment horizontal="right" vertical="center" wrapText="1"/>
    </xf>
    <xf numFmtId="0" fontId="21" fillId="3" borderId="71" xfId="0" applyFont="1" applyFill="1" applyBorder="1" applyAlignment="1">
      <alignment horizontal="right" vertical="center"/>
    </xf>
    <xf numFmtId="0" fontId="21" fillId="3" borderId="0" xfId="0" applyFont="1" applyFill="1" applyAlignment="1">
      <alignment horizontal="right" vertical="center"/>
    </xf>
    <xf numFmtId="0" fontId="19" fillId="3" borderId="0" xfId="0" applyFont="1" applyFill="1" applyAlignment="1">
      <alignment horizontal="right" vertical="center"/>
    </xf>
    <xf numFmtId="0" fontId="19" fillId="3" borderId="22" xfId="0" applyFont="1" applyFill="1" applyBorder="1" applyAlignment="1">
      <alignment horizontal="right" vertical="center"/>
    </xf>
    <xf numFmtId="170" fontId="29" fillId="3" borderId="72" xfId="3" applyNumberFormat="1" applyFont="1" applyFill="1" applyBorder="1" applyAlignment="1">
      <alignment horizontal="right" vertical="center" wrapText="1"/>
    </xf>
    <xf numFmtId="170" fontId="21" fillId="3" borderId="31" xfId="3" applyNumberFormat="1" applyFont="1" applyFill="1" applyBorder="1" applyAlignment="1">
      <alignment horizontal="left" vertical="center" wrapText="1"/>
    </xf>
    <xf numFmtId="170" fontId="19" fillId="3" borderId="0" xfId="0" applyNumberFormat="1" applyFont="1" applyFill="1"/>
    <xf numFmtId="3" fontId="21" fillId="3" borderId="0" xfId="0" applyNumberFormat="1" applyFont="1" applyFill="1" applyAlignment="1">
      <alignment horizontal="center" vertical="center" wrapText="1"/>
    </xf>
    <xf numFmtId="0" fontId="24" fillId="3" borderId="6" xfId="0" applyFont="1" applyFill="1" applyBorder="1" applyAlignment="1">
      <alignment horizontal="center" vertical="center" wrapText="1"/>
    </xf>
    <xf numFmtId="3" fontId="25" fillId="3" borderId="6" xfId="0" applyNumberFormat="1" applyFont="1" applyFill="1" applyBorder="1" applyAlignment="1" applyProtection="1">
      <alignment horizontal="center" vertical="center"/>
      <protection locked="0"/>
    </xf>
    <xf numFmtId="170" fontId="25" fillId="3" borderId="6" xfId="3" applyNumberFormat="1" applyFont="1" applyFill="1" applyBorder="1" applyAlignment="1" applyProtection="1">
      <alignment horizontal="center" vertical="center" wrapText="1"/>
      <protection locked="0"/>
    </xf>
    <xf numFmtId="170" fontId="25" fillId="3" borderId="6" xfId="0" applyNumberFormat="1" applyFont="1" applyFill="1" applyBorder="1" applyAlignment="1">
      <alignment horizontal="left" vertical="center" wrapText="1"/>
    </xf>
    <xf numFmtId="0" fontId="24" fillId="45" borderId="6" xfId="0" applyFont="1" applyFill="1" applyBorder="1" applyAlignment="1">
      <alignment horizontal="center"/>
    </xf>
    <xf numFmtId="0" fontId="24" fillId="46" borderId="6" xfId="0" applyFont="1" applyFill="1" applyBorder="1" applyAlignment="1">
      <alignment horizontal="center"/>
    </xf>
    <xf numFmtId="170" fontId="21" fillId="47" borderId="6" xfId="3" applyNumberFormat="1" applyFont="1" applyFill="1" applyBorder="1" applyAlignment="1">
      <alignment horizontal="left" wrapText="1"/>
    </xf>
    <xf numFmtId="3" fontId="30" fillId="32" borderId="6" xfId="0" applyNumberFormat="1" applyFont="1" applyFill="1" applyBorder="1"/>
    <xf numFmtId="170" fontId="30" fillId="37" borderId="6" xfId="0" applyNumberFormat="1" applyFont="1" applyFill="1" applyBorder="1"/>
    <xf numFmtId="3" fontId="24" fillId="32" borderId="6" xfId="0" applyNumberFormat="1" applyFont="1" applyFill="1" applyBorder="1"/>
    <xf numFmtId="170" fontId="24" fillId="37" borderId="6" xfId="0" applyNumberFormat="1" applyFont="1" applyFill="1" applyBorder="1"/>
    <xf numFmtId="9" fontId="20" fillId="0" borderId="6" xfId="0" applyNumberFormat="1" applyFont="1" applyBorder="1" applyProtection="1">
      <protection locked="0"/>
    </xf>
    <xf numFmtId="170" fontId="20" fillId="47" borderId="6" xfId="3" applyNumberFormat="1" applyFont="1" applyFill="1" applyBorder="1" applyAlignment="1">
      <alignment horizontal="left" wrapText="1"/>
    </xf>
    <xf numFmtId="170" fontId="22" fillId="44" borderId="6" xfId="3" applyNumberFormat="1" applyFont="1" applyFill="1" applyBorder="1" applyAlignment="1">
      <alignment horizontal="left" wrapText="1"/>
    </xf>
    <xf numFmtId="170" fontId="18" fillId="45" borderId="6" xfId="3" applyNumberFormat="1" applyFont="1" applyFill="1" applyBorder="1" applyAlignment="1">
      <alignment horizontal="left" wrapText="1"/>
    </xf>
    <xf numFmtId="170" fontId="24" fillId="46" borderId="6" xfId="0" applyNumberFormat="1" applyFont="1" applyFill="1" applyBorder="1"/>
    <xf numFmtId="174" fontId="0" fillId="3" borderId="0" xfId="2" applyNumberFormat="1" applyFont="1" applyFill="1"/>
    <xf numFmtId="0" fontId="32" fillId="3" borderId="0" xfId="0" applyFont="1" applyFill="1"/>
    <xf numFmtId="0" fontId="33" fillId="44" borderId="56" xfId="0" applyFont="1" applyFill="1" applyBorder="1" applyAlignment="1">
      <alignment horizontal="center" vertical="center" wrapText="1"/>
    </xf>
    <xf numFmtId="0" fontId="33" fillId="44" borderId="39" xfId="0" applyFont="1" applyFill="1" applyBorder="1" applyAlignment="1">
      <alignment horizontal="center" vertical="center" wrapText="1"/>
    </xf>
    <xf numFmtId="0" fontId="33" fillId="44" borderId="40" xfId="0" applyFont="1" applyFill="1" applyBorder="1" applyAlignment="1">
      <alignment horizontal="center" vertical="center" wrapText="1"/>
    </xf>
    <xf numFmtId="0" fontId="25" fillId="3" borderId="27" xfId="0" applyFont="1" applyFill="1" applyBorder="1" applyAlignment="1" applyProtection="1">
      <alignment horizontal="left" vertical="top" wrapText="1"/>
      <protection locked="0"/>
    </xf>
    <xf numFmtId="3" fontId="35" fillId="3" borderId="0" xfId="0" applyNumberFormat="1" applyFont="1" applyFill="1" applyAlignment="1">
      <alignment horizontal="center" vertical="center"/>
    </xf>
    <xf numFmtId="170" fontId="25" fillId="3" borderId="28" xfId="3" applyNumberFormat="1" applyFont="1" applyFill="1" applyBorder="1" applyAlignment="1" applyProtection="1">
      <alignment horizontal="right" vertical="center" wrapText="1"/>
    </xf>
    <xf numFmtId="168" fontId="19" fillId="3" borderId="0" xfId="3" applyNumberFormat="1" applyFont="1" applyFill="1" applyProtection="1"/>
    <xf numFmtId="3" fontId="25" fillId="3" borderId="6" xfId="0" applyNumberFormat="1" applyFont="1" applyFill="1" applyBorder="1" applyAlignment="1" applyProtection="1">
      <alignment horizontal="center" vertical="center" wrapText="1"/>
      <protection locked="0"/>
    </xf>
    <xf numFmtId="3" fontId="25" fillId="3" borderId="6" xfId="7" applyNumberFormat="1" applyFont="1" applyFill="1" applyBorder="1" applyAlignment="1">
      <alignment horizontal="center" vertical="center"/>
    </xf>
    <xf numFmtId="0" fontId="25" fillId="3" borderId="68" xfId="0" applyFont="1" applyFill="1" applyBorder="1" applyAlignment="1" applyProtection="1">
      <alignment horizontal="left" vertical="top" wrapText="1"/>
      <protection locked="0"/>
    </xf>
    <xf numFmtId="0" fontId="25" fillId="3" borderId="18" xfId="0" applyFont="1" applyFill="1" applyBorder="1" applyAlignment="1" applyProtection="1">
      <alignment horizontal="center" vertical="center" wrapText="1"/>
      <protection locked="0"/>
    </xf>
    <xf numFmtId="9" fontId="25" fillId="3" borderId="18" xfId="4" applyFont="1" applyFill="1" applyBorder="1" applyAlignment="1" applyProtection="1">
      <alignment horizontal="center" vertical="center" wrapText="1"/>
      <protection locked="0"/>
    </xf>
    <xf numFmtId="169" fontId="25" fillId="3" borderId="18" xfId="0" applyNumberFormat="1" applyFont="1" applyFill="1" applyBorder="1" applyAlignment="1" applyProtection="1">
      <alignment horizontal="center" vertical="center"/>
      <protection locked="0"/>
    </xf>
    <xf numFmtId="3" fontId="25" fillId="3" borderId="18" xfId="7" applyNumberFormat="1" applyFont="1" applyFill="1" applyBorder="1" applyAlignment="1">
      <alignment horizontal="center" vertical="center"/>
    </xf>
    <xf numFmtId="170" fontId="25" fillId="3" borderId="69" xfId="3" applyNumberFormat="1" applyFont="1" applyFill="1" applyBorder="1" applyAlignment="1" applyProtection="1">
      <alignment horizontal="right" vertical="center" wrapText="1"/>
    </xf>
    <xf numFmtId="0" fontId="25" fillId="3" borderId="27" xfId="0" applyFont="1" applyFill="1" applyBorder="1" applyAlignment="1" applyProtection="1">
      <alignment horizontal="left" wrapText="1"/>
      <protection locked="0"/>
    </xf>
    <xf numFmtId="0" fontId="25" fillId="3" borderId="6" xfId="0"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protection locked="0"/>
    </xf>
    <xf numFmtId="0" fontId="25" fillId="3" borderId="35" xfId="0" applyFont="1" applyFill="1" applyBorder="1" applyAlignment="1" applyProtection="1">
      <alignment horizontal="left" wrapText="1"/>
      <protection locked="0"/>
    </xf>
    <xf numFmtId="0" fontId="25" fillId="3" borderId="9" xfId="0" applyFont="1" applyFill="1" applyBorder="1" applyAlignment="1" applyProtection="1">
      <alignment horizontal="center" vertical="center"/>
      <protection locked="0"/>
    </xf>
    <xf numFmtId="0" fontId="25" fillId="3" borderId="9" xfId="0" applyFont="1" applyFill="1" applyBorder="1" applyAlignment="1" applyProtection="1">
      <alignment horizontal="center" vertical="center" wrapText="1"/>
      <protection locked="0"/>
    </xf>
    <xf numFmtId="3" fontId="25" fillId="3" borderId="9" xfId="0" applyNumberFormat="1" applyFont="1" applyFill="1" applyBorder="1" applyAlignment="1" applyProtection="1">
      <alignment horizontal="center"/>
      <protection locked="0"/>
    </xf>
    <xf numFmtId="3" fontId="25" fillId="3" borderId="9" xfId="0" applyNumberFormat="1" applyFont="1" applyFill="1" applyBorder="1" applyAlignment="1" applyProtection="1">
      <alignment horizontal="center" vertical="center" wrapText="1"/>
      <protection locked="0"/>
    </xf>
    <xf numFmtId="170" fontId="34" fillId="3" borderId="26" xfId="3" applyNumberFormat="1" applyFont="1" applyFill="1" applyBorder="1" applyAlignment="1" applyProtection="1">
      <alignment horizontal="right" vertical="center" wrapText="1"/>
    </xf>
    <xf numFmtId="170" fontId="18" fillId="44" borderId="31" xfId="3" applyNumberFormat="1" applyFont="1" applyFill="1" applyBorder="1" applyAlignment="1" applyProtection="1">
      <alignment horizontal="right" vertical="center" wrapText="1"/>
    </xf>
    <xf numFmtId="0" fontId="18" fillId="3" borderId="0" xfId="0" applyFont="1" applyFill="1" applyAlignment="1">
      <alignment horizontal="right" vertical="center"/>
    </xf>
    <xf numFmtId="3" fontId="18" fillId="3" borderId="0" xfId="0" applyNumberFormat="1" applyFont="1" applyFill="1" applyAlignment="1">
      <alignment horizontal="center" vertical="center" wrapText="1"/>
    </xf>
    <xf numFmtId="0" fontId="18" fillId="44" borderId="55" xfId="0" applyFont="1" applyFill="1" applyBorder="1" applyAlignment="1">
      <alignment horizontal="center" vertical="center" wrapText="1"/>
    </xf>
    <xf numFmtId="0" fontId="18" fillId="44" borderId="67" xfId="0" applyFont="1" applyFill="1" applyBorder="1" applyAlignment="1">
      <alignment horizontal="center" vertical="center" wrapText="1"/>
    </xf>
    <xf numFmtId="3" fontId="25" fillId="3" borderId="25" xfId="0" applyNumberFormat="1" applyFont="1" applyFill="1" applyBorder="1" applyAlignment="1" applyProtection="1">
      <alignment horizontal="center" vertical="center"/>
      <protection locked="0"/>
    </xf>
    <xf numFmtId="170" fontId="25" fillId="3" borderId="26" xfId="0" applyNumberFormat="1" applyFont="1" applyFill="1" applyBorder="1" applyAlignment="1">
      <alignment horizontal="right" vertical="center" wrapText="1"/>
    </xf>
    <xf numFmtId="170" fontId="25" fillId="3" borderId="28" xfId="0" applyNumberFormat="1" applyFont="1" applyFill="1" applyBorder="1" applyAlignment="1">
      <alignment horizontal="right" vertical="center" wrapText="1"/>
    </xf>
    <xf numFmtId="170" fontId="19" fillId="3" borderId="0" xfId="0" applyNumberFormat="1" applyFont="1" applyFill="1" applyAlignment="1">
      <alignment vertical="center" wrapText="1"/>
    </xf>
    <xf numFmtId="0" fontId="19" fillId="3" borderId="0" xfId="0" applyFont="1" applyFill="1" applyAlignment="1">
      <alignment vertical="center" wrapText="1"/>
    </xf>
    <xf numFmtId="170" fontId="19" fillId="3" borderId="0" xfId="0" applyNumberFormat="1" applyFont="1" applyFill="1" applyAlignment="1" applyProtection="1">
      <alignment vertical="center" wrapText="1"/>
      <protection locked="0"/>
    </xf>
    <xf numFmtId="3" fontId="25" fillId="3" borderId="30" xfId="0" applyNumberFormat="1" applyFont="1" applyFill="1" applyBorder="1" applyAlignment="1" applyProtection="1">
      <alignment horizontal="center" vertical="center"/>
      <protection locked="0"/>
    </xf>
    <xf numFmtId="168" fontId="19" fillId="3" borderId="30" xfId="0" applyNumberFormat="1" applyFont="1" applyFill="1" applyBorder="1"/>
    <xf numFmtId="170" fontId="25" fillId="3" borderId="31" xfId="0" applyNumberFormat="1" applyFont="1" applyFill="1" applyBorder="1" applyAlignment="1">
      <alignment horizontal="right" vertical="center" wrapText="1"/>
    </xf>
    <xf numFmtId="3" fontId="18" fillId="3" borderId="64" xfId="3" applyNumberFormat="1" applyFont="1" applyFill="1" applyBorder="1" applyAlignment="1" applyProtection="1">
      <alignment horizontal="right" wrapText="1"/>
    </xf>
    <xf numFmtId="3" fontId="18" fillId="3" borderId="28" xfId="3" applyNumberFormat="1" applyFont="1" applyFill="1" applyBorder="1" applyAlignment="1" applyProtection="1">
      <alignment horizontal="right" wrapText="1"/>
    </xf>
    <xf numFmtId="9" fontId="19" fillId="3" borderId="65" xfId="0" applyNumberFormat="1" applyFont="1" applyFill="1" applyBorder="1" applyProtection="1">
      <protection locked="0"/>
    </xf>
    <xf numFmtId="3" fontId="19" fillId="3" borderId="65" xfId="3" applyNumberFormat="1" applyFont="1" applyFill="1" applyBorder="1" applyAlignment="1" applyProtection="1">
      <alignment horizontal="right" wrapText="1"/>
    </xf>
    <xf numFmtId="170" fontId="19" fillId="3" borderId="0" xfId="0" applyNumberFormat="1" applyFont="1" applyFill="1" applyAlignment="1">
      <alignment horizontal="center" vertical="center" wrapText="1"/>
    </xf>
    <xf numFmtId="3" fontId="19" fillId="3" borderId="75" xfId="3" applyNumberFormat="1" applyFont="1" applyFill="1" applyBorder="1" applyAlignment="1" applyProtection="1">
      <alignment horizontal="right" wrapText="1"/>
    </xf>
    <xf numFmtId="170" fontId="19" fillId="3" borderId="0" xfId="0" applyNumberFormat="1" applyFont="1" applyFill="1" applyAlignment="1">
      <alignment vertical="center"/>
    </xf>
    <xf numFmtId="3" fontId="18" fillId="44" borderId="44" xfId="3" applyNumberFormat="1" applyFont="1" applyFill="1" applyBorder="1" applyAlignment="1" applyProtection="1">
      <alignment horizontal="right" wrapText="1"/>
    </xf>
    <xf numFmtId="0" fontId="4" fillId="10" borderId="59" xfId="0" applyFont="1" applyFill="1" applyBorder="1" applyAlignment="1">
      <alignment horizontal="center" vertical="center" wrapText="1"/>
    </xf>
    <xf numFmtId="0" fontId="7" fillId="10" borderId="59"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10" fontId="19" fillId="0" borderId="40" xfId="1" applyNumberFormat="1" applyFont="1" applyBorder="1" applyAlignment="1" applyProtection="1">
      <alignment vertical="center"/>
      <protection hidden="1"/>
    </xf>
    <xf numFmtId="0" fontId="18" fillId="42" borderId="25" xfId="5" applyFont="1" applyFill="1" applyBorder="1" applyAlignment="1">
      <alignment vertical="center" wrapText="1"/>
    </xf>
    <xf numFmtId="0" fontId="18" fillId="42" borderId="26" xfId="5" applyFont="1" applyFill="1" applyBorder="1" applyAlignment="1">
      <alignment vertical="center" wrapText="1"/>
    </xf>
    <xf numFmtId="0" fontId="19" fillId="42" borderId="29" xfId="5" applyFont="1" applyFill="1" applyBorder="1" applyAlignment="1" applyProtection="1">
      <alignment horizontal="center" vertical="center" wrapText="1"/>
      <protection hidden="1"/>
    </xf>
    <xf numFmtId="0" fontId="10" fillId="10" borderId="41" xfId="0" applyFont="1" applyFill="1" applyBorder="1" applyAlignment="1">
      <alignment horizontal="center" vertical="center" wrapText="1"/>
    </xf>
    <xf numFmtId="0" fontId="10" fillId="10" borderId="43" xfId="0" applyFont="1" applyFill="1" applyBorder="1" applyAlignment="1">
      <alignment horizontal="center" vertical="center" wrapText="1"/>
    </xf>
    <xf numFmtId="1" fontId="19" fillId="48" borderId="10" xfId="6" applyNumberFormat="1" applyFont="1" applyFill="1" applyBorder="1" applyAlignment="1" applyProtection="1">
      <alignment horizontal="center" vertical="center" wrapText="1"/>
      <protection hidden="1"/>
    </xf>
    <xf numFmtId="1" fontId="19" fillId="42" borderId="6" xfId="5" applyNumberFormat="1" applyFont="1" applyFill="1" applyBorder="1" applyAlignment="1" applyProtection="1">
      <alignment horizontal="center" vertical="center" wrapText="1"/>
      <protection hidden="1"/>
    </xf>
    <xf numFmtId="1" fontId="18" fillId="43" borderId="61" xfId="5" applyNumberFormat="1" applyFont="1" applyFill="1" applyBorder="1" applyAlignment="1" applyProtection="1">
      <alignment horizontal="center" vertical="center" wrapText="1"/>
      <protection locked="0"/>
    </xf>
    <xf numFmtId="164" fontId="19" fillId="0" borderId="0" xfId="1" applyNumberFormat="1" applyFont="1" applyAlignment="1">
      <alignment vertical="center"/>
    </xf>
    <xf numFmtId="0" fontId="2" fillId="0" borderId="6" xfId="0" applyFont="1" applyBorder="1" applyAlignment="1">
      <alignment horizontal="center"/>
    </xf>
    <xf numFmtId="0" fontId="0" fillId="0" borderId="6" xfId="0" applyBorder="1" applyAlignment="1">
      <alignment horizontal="center"/>
    </xf>
    <xf numFmtId="0" fontId="3" fillId="0" borderId="6" xfId="0" applyFont="1" applyBorder="1" applyAlignment="1">
      <alignment horizontal="center"/>
    </xf>
    <xf numFmtId="167" fontId="19" fillId="0" borderId="0" xfId="5" applyNumberFormat="1" applyFont="1" applyAlignment="1">
      <alignment horizontal="center" vertical="center" wrapText="1"/>
    </xf>
    <xf numFmtId="1" fontId="19" fillId="48" borderId="63" xfId="5" applyNumberFormat="1" applyFont="1" applyFill="1" applyBorder="1" applyAlignment="1" applyProtection="1">
      <alignment horizontal="center" vertical="center" wrapText="1"/>
      <protection hidden="1"/>
    </xf>
    <xf numFmtId="0" fontId="21" fillId="0" borderId="6"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3" fillId="3" borderId="6" xfId="0" applyFont="1" applyFill="1" applyBorder="1" applyAlignment="1">
      <alignment horizontal="center"/>
    </xf>
    <xf numFmtId="0" fontId="2" fillId="3" borderId="6" xfId="0" applyFont="1" applyFill="1" applyBorder="1"/>
    <xf numFmtId="164" fontId="0" fillId="3" borderId="52" xfId="0" applyNumberFormat="1" applyFill="1" applyBorder="1"/>
    <xf numFmtId="0" fontId="3" fillId="3" borderId="6" xfId="0" applyFont="1" applyFill="1" applyBorder="1"/>
    <xf numFmtId="164" fontId="3" fillId="3" borderId="6" xfId="0" applyNumberFormat="1" applyFont="1" applyFill="1" applyBorder="1"/>
    <xf numFmtId="164" fontId="18" fillId="42" borderId="6" xfId="5" applyNumberFormat="1" applyFont="1" applyFill="1" applyBorder="1" applyAlignment="1" applyProtection="1">
      <alignment horizontal="justify" vertical="center" wrapText="1"/>
      <protection hidden="1"/>
    </xf>
    <xf numFmtId="1" fontId="19" fillId="3" borderId="6" xfId="0" applyNumberFormat="1" applyFont="1" applyFill="1" applyBorder="1" applyAlignment="1" applyProtection="1">
      <alignment horizontal="center" vertical="center"/>
      <protection locked="0"/>
    </xf>
    <xf numFmtId="1" fontId="19" fillId="0" borderId="10" xfId="6" applyNumberFormat="1" applyFont="1" applyBorder="1" applyAlignment="1" applyProtection="1">
      <alignment horizontal="center" vertical="center" wrapText="1"/>
      <protection hidden="1"/>
    </xf>
    <xf numFmtId="1" fontId="18" fillId="42" borderId="39" xfId="5" applyNumberFormat="1" applyFont="1" applyFill="1" applyBorder="1" applyAlignment="1" applyProtection="1">
      <alignment horizontal="center" vertical="center" wrapText="1"/>
      <protection hidden="1"/>
    </xf>
    <xf numFmtId="164" fontId="19" fillId="0" borderId="10" xfId="5" applyNumberFormat="1" applyFont="1" applyBorder="1" applyAlignment="1" applyProtection="1">
      <alignment vertical="center" wrapText="1"/>
      <protection hidden="1"/>
    </xf>
    <xf numFmtId="164" fontId="19" fillId="0" borderId="6" xfId="5" applyNumberFormat="1" applyFont="1" applyBorder="1" applyAlignment="1" applyProtection="1">
      <alignment vertical="center" wrapText="1"/>
      <protection hidden="1"/>
    </xf>
    <xf numFmtId="0" fontId="18" fillId="42" borderId="58" xfId="5" applyFont="1" applyFill="1" applyBorder="1" applyAlignment="1">
      <alignment horizontal="center" vertical="center" wrapText="1"/>
    </xf>
    <xf numFmtId="0" fontId="18" fillId="42" borderId="24" xfId="5" applyFont="1" applyFill="1" applyBorder="1" applyAlignment="1">
      <alignment vertical="center" wrapText="1"/>
    </xf>
    <xf numFmtId="164" fontId="18" fillId="42" borderId="31" xfId="1" applyNumberFormat="1" applyFont="1" applyFill="1" applyBorder="1" applyAlignment="1" applyProtection="1">
      <alignment vertical="center"/>
      <protection hidden="1"/>
    </xf>
    <xf numFmtId="1" fontId="18" fillId="42" borderId="70" xfId="5" applyNumberFormat="1" applyFont="1" applyFill="1" applyBorder="1" applyAlignment="1">
      <alignment vertical="center" wrapText="1"/>
    </xf>
    <xf numFmtId="1" fontId="19" fillId="45" borderId="10" xfId="6" applyNumberFormat="1" applyFont="1" applyFill="1" applyBorder="1" applyAlignment="1" applyProtection="1">
      <alignment horizontal="center" vertical="center" wrapText="1"/>
      <protection hidden="1"/>
    </xf>
    <xf numFmtId="1" fontId="19" fillId="49" borderId="10" xfId="6" applyNumberFormat="1" applyFont="1" applyFill="1" applyBorder="1" applyAlignment="1" applyProtection="1">
      <alignment horizontal="center" vertical="center" wrapText="1"/>
      <protection hidden="1"/>
    </xf>
    <xf numFmtId="1" fontId="19" fillId="49" borderId="6" xfId="0" applyNumberFormat="1" applyFont="1" applyFill="1" applyBorder="1" applyAlignment="1" applyProtection="1">
      <alignment horizontal="center" vertical="center"/>
      <protection locked="0"/>
    </xf>
    <xf numFmtId="175" fontId="19" fillId="0" borderId="0" xfId="3" applyNumberFormat="1" applyFont="1" applyAlignment="1">
      <alignment horizontal="justify" vertical="center" wrapText="1"/>
    </xf>
    <xf numFmtId="0" fontId="1" fillId="38" borderId="9" xfId="0" applyFont="1" applyFill="1" applyBorder="1" applyAlignment="1">
      <alignment horizontal="center" vertical="center" wrapText="1"/>
    </xf>
    <xf numFmtId="0" fontId="1" fillId="38" borderId="10" xfId="0" applyFont="1" applyFill="1" applyBorder="1" applyAlignment="1">
      <alignment horizontal="center" vertical="center" wrapText="1"/>
    </xf>
    <xf numFmtId="0" fontId="1" fillId="37" borderId="6" xfId="0" applyFont="1" applyFill="1" applyBorder="1" applyAlignment="1">
      <alignment horizontal="center" vertical="center" wrapText="1"/>
    </xf>
    <xf numFmtId="0" fontId="1" fillId="38" borderId="6" xfId="0" applyFont="1" applyFill="1" applyBorder="1" applyAlignment="1">
      <alignment horizontal="center" vertical="center" wrapText="1"/>
    </xf>
    <xf numFmtId="0" fontId="1" fillId="36" borderId="9" xfId="0" applyFont="1" applyFill="1" applyBorder="1" applyAlignment="1">
      <alignment horizontal="center" vertical="center" wrapText="1"/>
    </xf>
    <xf numFmtId="0" fontId="1" fillId="36" borderId="10"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11" xfId="0" applyFont="1" applyFill="1" applyBorder="1" applyAlignment="1">
      <alignment horizontal="center" vertical="center" wrapText="1"/>
    </xf>
    <xf numFmtId="0" fontId="1" fillId="10" borderId="10" xfId="0" applyFont="1" applyFill="1" applyBorder="1" applyAlignment="1">
      <alignment horizontal="center" vertical="center" wrapText="1"/>
    </xf>
    <xf numFmtId="49" fontId="1" fillId="35" borderId="6" xfId="0" applyNumberFormat="1" applyFont="1" applyFill="1" applyBorder="1" applyAlignment="1">
      <alignment horizontal="center" vertical="center" wrapText="1"/>
    </xf>
    <xf numFmtId="0" fontId="1" fillId="9" borderId="9"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0" fillId="30" borderId="2" xfId="0" applyFont="1" applyFill="1" applyBorder="1" applyAlignment="1">
      <alignment horizontal="center" vertical="center" wrapText="1"/>
    </xf>
    <xf numFmtId="0" fontId="10" fillId="30" borderId="4" xfId="0" applyFont="1" applyFill="1" applyBorder="1" applyAlignment="1">
      <alignment horizontal="center" vertical="center" wrapText="1"/>
    </xf>
    <xf numFmtId="0" fontId="10" fillId="30" borderId="15" xfId="0" applyFont="1" applyFill="1" applyBorder="1" applyAlignment="1">
      <alignment horizontal="center" vertical="center" wrapText="1"/>
    </xf>
    <xf numFmtId="0" fontId="1" fillId="38" borderId="2" xfId="0" applyFont="1" applyFill="1" applyBorder="1" applyAlignment="1">
      <alignment horizontal="center" vertical="center" wrapText="1"/>
    </xf>
    <xf numFmtId="0" fontId="1" fillId="38" borderId="3" xfId="0" applyFont="1" applyFill="1" applyBorder="1" applyAlignment="1">
      <alignment horizontal="center" vertical="center" wrapText="1"/>
    </xf>
    <xf numFmtId="0" fontId="1" fillId="36" borderId="6" xfId="0" applyFont="1" applyFill="1" applyBorder="1" applyAlignment="1">
      <alignment horizontal="center" vertical="center" wrapText="1"/>
    </xf>
    <xf numFmtId="0" fontId="1" fillId="31" borderId="2" xfId="0" applyFont="1" applyFill="1" applyBorder="1" applyAlignment="1">
      <alignment horizontal="center" vertical="center" wrapText="1"/>
    </xf>
    <xf numFmtId="0" fontId="1" fillId="31" borderId="3"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0" fillId="9" borderId="17"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18" xfId="0" applyFont="1" applyFill="1" applyBorder="1" applyAlignment="1">
      <alignment horizontal="center" vertical="center" wrapText="1"/>
    </xf>
    <xf numFmtId="0" fontId="10" fillId="36" borderId="17" xfId="0" applyFont="1" applyFill="1" applyBorder="1" applyAlignment="1">
      <alignment horizontal="center" vertical="center" wrapText="1"/>
    </xf>
    <xf numFmtId="0" fontId="10" fillId="36" borderId="0" xfId="0" applyFont="1" applyFill="1" applyAlignment="1">
      <alignment horizontal="center" vertical="center" wrapText="1"/>
    </xf>
    <xf numFmtId="0" fontId="1" fillId="9" borderId="2"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1" fillId="38" borderId="4" xfId="0" applyFont="1" applyFill="1" applyBorder="1" applyAlignment="1">
      <alignment horizontal="center" vertical="center" wrapText="1"/>
    </xf>
    <xf numFmtId="0" fontId="1" fillId="30" borderId="2" xfId="0" applyFont="1" applyFill="1" applyBorder="1" applyAlignment="1">
      <alignment horizontal="center" vertical="center" wrapText="1"/>
    </xf>
    <xf numFmtId="0" fontId="1" fillId="30" borderId="3" xfId="0" applyFont="1" applyFill="1" applyBorder="1" applyAlignment="1">
      <alignment horizontal="center" vertical="center" wrapText="1"/>
    </xf>
    <xf numFmtId="0" fontId="10" fillId="26" borderId="16" xfId="0" applyFont="1" applyFill="1" applyBorder="1" applyAlignment="1">
      <alignment horizontal="center" vertical="center" wrapText="1"/>
    </xf>
    <xf numFmtId="0" fontId="10" fillId="26" borderId="4"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1" fillId="22" borderId="6" xfId="0" applyFont="1" applyFill="1" applyBorder="1" applyAlignment="1">
      <alignment horizontal="center" vertical="center" wrapText="1"/>
    </xf>
    <xf numFmtId="0" fontId="1" fillId="19" borderId="6" xfId="0" applyFont="1" applyFill="1" applyBorder="1" applyAlignment="1">
      <alignment horizontal="center" vertical="center" wrapText="1"/>
    </xf>
    <xf numFmtId="0" fontId="1" fillId="24" borderId="6"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30" borderId="4" xfId="0" applyFont="1" applyFill="1" applyBorder="1" applyAlignment="1">
      <alignment horizontal="center" vertical="center" wrapText="1"/>
    </xf>
    <xf numFmtId="0" fontId="1" fillId="28" borderId="8" xfId="0" applyFont="1" applyFill="1" applyBorder="1" applyAlignment="1">
      <alignment horizontal="center" vertical="center" wrapText="1"/>
    </xf>
    <xf numFmtId="0" fontId="1" fillId="28" borderId="12"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4" fillId="10" borderId="36" xfId="0" applyFont="1" applyFill="1" applyBorder="1" applyAlignment="1">
      <alignment horizontal="center" vertical="center" wrapText="1"/>
    </xf>
    <xf numFmtId="0" fontId="4" fillId="10" borderId="37" xfId="0" applyFont="1" applyFill="1" applyBorder="1" applyAlignment="1">
      <alignment horizontal="center" vertical="center" wrapText="1"/>
    </xf>
    <xf numFmtId="0" fontId="4" fillId="10" borderId="38" xfId="0" applyFont="1" applyFill="1" applyBorder="1" applyAlignment="1">
      <alignment horizontal="center" vertical="center" wrapText="1"/>
    </xf>
    <xf numFmtId="0" fontId="1" fillId="34" borderId="9" xfId="0" applyFont="1" applyFill="1" applyBorder="1" applyAlignment="1">
      <alignment horizontal="center" vertical="center" wrapText="1"/>
    </xf>
    <xf numFmtId="0" fontId="1" fillId="34" borderId="10" xfId="0" applyFont="1" applyFill="1" applyBorder="1" applyAlignment="1">
      <alignment horizontal="center" vertical="center" wrapText="1"/>
    </xf>
    <xf numFmtId="0" fontId="1" fillId="32" borderId="9" xfId="0" applyFont="1" applyFill="1" applyBorder="1" applyAlignment="1">
      <alignment horizontal="center" vertical="center" wrapText="1"/>
    </xf>
    <xf numFmtId="0" fontId="1" fillId="32" borderId="10"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0" fillId="19" borderId="9" xfId="0" applyFont="1" applyFill="1" applyBorder="1" applyAlignment="1">
      <alignment horizontal="center" vertical="center" wrapText="1"/>
    </xf>
    <xf numFmtId="0" fontId="10" fillId="19" borderId="11" xfId="0" applyFont="1" applyFill="1" applyBorder="1" applyAlignment="1">
      <alignment horizontal="center" vertical="center" wrapText="1"/>
    </xf>
    <xf numFmtId="0" fontId="10" fillId="19" borderId="10"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 fillId="32" borderId="9" xfId="0" applyFont="1" applyFill="1" applyBorder="1" applyAlignment="1">
      <alignment horizontal="center" vertical="center"/>
    </xf>
    <xf numFmtId="0" fontId="1" fillId="32" borderId="11" xfId="0" applyFont="1" applyFill="1" applyBorder="1" applyAlignment="1">
      <alignment horizontal="center" vertical="center"/>
    </xf>
    <xf numFmtId="0" fontId="1" fillId="32" borderId="6" xfId="0" applyFont="1" applyFill="1" applyBorder="1" applyAlignment="1">
      <alignment horizontal="center" vertical="center"/>
    </xf>
    <xf numFmtId="0" fontId="1" fillId="31" borderId="9" xfId="0" applyFont="1" applyFill="1" applyBorder="1" applyAlignment="1">
      <alignment horizontal="center" vertical="center" wrapText="1"/>
    </xf>
    <xf numFmtId="0" fontId="1" fillId="31" borderId="10" xfId="0" applyFont="1" applyFill="1" applyBorder="1" applyAlignment="1">
      <alignment horizontal="center" vertical="center" wrapText="1"/>
    </xf>
    <xf numFmtId="0" fontId="7" fillId="10" borderId="41" xfId="0" applyFont="1" applyFill="1" applyBorder="1" applyAlignment="1">
      <alignment horizontal="center" vertical="center" wrapText="1"/>
    </xf>
    <xf numFmtId="0" fontId="7" fillId="10" borderId="70" xfId="0" applyFont="1" applyFill="1" applyBorder="1" applyAlignment="1">
      <alignment horizontal="center" vertical="center" wrapText="1"/>
    </xf>
    <xf numFmtId="0" fontId="7" fillId="10" borderId="43" xfId="0" applyFont="1" applyFill="1" applyBorder="1" applyAlignment="1">
      <alignment horizontal="center" vertical="center" wrapText="1"/>
    </xf>
    <xf numFmtId="0" fontId="7" fillId="10" borderId="34"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42" xfId="0" applyFont="1" applyFill="1" applyBorder="1" applyAlignment="1">
      <alignment horizontal="center" vertical="center" wrapText="1"/>
    </xf>
    <xf numFmtId="0" fontId="3" fillId="10" borderId="43" xfId="0" applyFont="1" applyFill="1" applyBorder="1" applyAlignment="1">
      <alignment horizontal="center" vertical="center" wrapText="1"/>
    </xf>
    <xf numFmtId="0" fontId="3" fillId="10" borderId="44" xfId="0" applyFont="1" applyFill="1" applyBorder="1" applyAlignment="1">
      <alignment horizontal="center" vertical="center" wrapText="1"/>
    </xf>
    <xf numFmtId="0" fontId="3" fillId="10" borderId="45" xfId="0" applyFont="1" applyFill="1" applyBorder="1" applyAlignment="1">
      <alignment horizontal="center" vertical="center" wrapText="1"/>
    </xf>
    <xf numFmtId="0" fontId="3" fillId="10" borderId="46" xfId="0" applyFont="1" applyFill="1" applyBorder="1" applyAlignment="1">
      <alignment horizontal="center" vertical="center" wrapText="1"/>
    </xf>
    <xf numFmtId="0" fontId="1" fillId="20" borderId="9" xfId="0" applyFont="1" applyFill="1" applyBorder="1" applyAlignment="1">
      <alignment horizontal="center" vertical="center" wrapText="1"/>
    </xf>
    <xf numFmtId="0" fontId="1" fillId="20" borderId="10" xfId="0" applyFont="1" applyFill="1" applyBorder="1" applyAlignment="1">
      <alignment horizontal="center" vertical="center" wrapText="1"/>
    </xf>
    <xf numFmtId="0" fontId="4" fillId="10" borderId="62"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4" xfId="0" applyFont="1" applyFill="1" applyBorder="1" applyAlignment="1">
      <alignment horizontal="center" vertical="center" wrapText="1"/>
    </xf>
    <xf numFmtId="0" fontId="4" fillId="10" borderId="49" xfId="0" applyFont="1" applyFill="1" applyBorder="1" applyAlignment="1">
      <alignment horizontal="center" vertical="center" wrapText="1"/>
    </xf>
    <xf numFmtId="0" fontId="4" fillId="10" borderId="50" xfId="0" applyFont="1" applyFill="1" applyBorder="1" applyAlignment="1">
      <alignment horizontal="center" vertical="center" wrapText="1"/>
    </xf>
    <xf numFmtId="0" fontId="4" fillId="10" borderId="58"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8" fillId="15" borderId="10" xfId="0" applyFont="1" applyFill="1" applyBorder="1" applyAlignment="1">
      <alignment horizontal="center" vertical="center" wrapText="1"/>
    </xf>
    <xf numFmtId="0" fontId="8" fillId="37" borderId="9" xfId="0" applyFont="1" applyFill="1" applyBorder="1" applyAlignment="1">
      <alignment horizontal="center" vertical="center" wrapText="1"/>
    </xf>
    <xf numFmtId="0" fontId="8" fillId="37" borderId="10" xfId="0" applyFont="1" applyFill="1" applyBorder="1" applyAlignment="1">
      <alignment horizontal="center" vertical="center" wrapText="1"/>
    </xf>
    <xf numFmtId="0" fontId="8" fillId="40" borderId="6"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4" borderId="9"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14" borderId="10"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10"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57" xfId="0" applyFont="1" applyFill="1" applyBorder="1" applyAlignment="1">
      <alignment horizontal="center" vertical="center" wrapText="1"/>
    </xf>
    <xf numFmtId="0" fontId="3" fillId="10" borderId="76" xfId="0" applyFont="1" applyFill="1" applyBorder="1" applyAlignment="1">
      <alignment horizontal="center" vertical="center" wrapText="1"/>
    </xf>
    <xf numFmtId="0" fontId="7" fillId="10" borderId="33" xfId="0" applyFont="1" applyFill="1" applyBorder="1" applyAlignment="1">
      <alignment horizontal="center" vertical="center" wrapText="1"/>
    </xf>
    <xf numFmtId="1" fontId="7" fillId="10" borderId="45" xfId="0" applyNumberFormat="1" applyFont="1" applyFill="1" applyBorder="1" applyAlignment="1">
      <alignment horizontal="center" vertical="center" wrapText="1"/>
    </xf>
    <xf numFmtId="0" fontId="7" fillId="10" borderId="37" xfId="0" applyFont="1" applyFill="1" applyBorder="1" applyAlignment="1">
      <alignment horizontal="center" vertical="center" wrapText="1"/>
    </xf>
    <xf numFmtId="0" fontId="7" fillId="10" borderId="38" xfId="0" applyFont="1" applyFill="1" applyBorder="1" applyAlignment="1">
      <alignment horizontal="center" vertical="center" wrapText="1"/>
    </xf>
    <xf numFmtId="0" fontId="3" fillId="0" borderId="6" xfId="0" applyFont="1" applyBorder="1" applyAlignment="1">
      <alignment horizontal="center"/>
    </xf>
    <xf numFmtId="0" fontId="7" fillId="10" borderId="61"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1" fillId="8" borderId="6" xfId="0" applyFont="1" applyFill="1" applyBorder="1" applyAlignment="1">
      <alignment horizontal="center" vertical="center" wrapText="1"/>
    </xf>
    <xf numFmtId="0" fontId="1" fillId="16" borderId="6"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11" xfId="0" applyFont="1" applyFill="1" applyBorder="1" applyAlignment="1">
      <alignment horizontal="center" vertical="center" wrapText="1"/>
    </xf>
    <xf numFmtId="0" fontId="1" fillId="16" borderId="10"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8" borderId="9" xfId="0" applyFont="1" applyFill="1" applyBorder="1" applyAlignment="1">
      <alignment horizontal="center" vertical="center" wrapText="1"/>
    </xf>
    <xf numFmtId="0" fontId="1" fillId="18" borderId="11"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4" fillId="10" borderId="61" xfId="0" applyFont="1" applyFill="1" applyBorder="1" applyAlignment="1">
      <alignment horizontal="center" vertical="center" wrapText="1"/>
    </xf>
    <xf numFmtId="0" fontId="4" fillId="10" borderId="43"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18" fillId="43" borderId="41" xfId="5" applyFont="1" applyFill="1" applyBorder="1" applyAlignment="1" applyProtection="1">
      <alignment horizontal="left" vertical="center" wrapText="1"/>
      <protection locked="0"/>
    </xf>
    <xf numFmtId="0" fontId="18" fillId="43" borderId="61" xfId="5" applyFont="1" applyFill="1" applyBorder="1" applyAlignment="1" applyProtection="1">
      <alignment horizontal="left" vertical="center" wrapText="1"/>
      <protection locked="0"/>
    </xf>
    <xf numFmtId="0" fontId="18" fillId="43" borderId="42" xfId="5" applyFont="1" applyFill="1" applyBorder="1" applyAlignment="1" applyProtection="1">
      <alignment horizontal="left" vertical="center" wrapText="1"/>
      <protection locked="0"/>
    </xf>
    <xf numFmtId="0" fontId="19" fillId="43" borderId="62" xfId="5" applyFont="1" applyFill="1" applyBorder="1" applyAlignment="1" applyProtection="1">
      <alignment vertical="center"/>
      <protection locked="0"/>
    </xf>
    <xf numFmtId="0" fontId="19" fillId="43" borderId="61" xfId="5" applyFont="1" applyFill="1" applyBorder="1" applyAlignment="1" applyProtection="1">
      <alignment vertical="center"/>
      <protection locked="0"/>
    </xf>
    <xf numFmtId="0" fontId="19" fillId="43" borderId="42" xfId="5" applyFont="1" applyFill="1" applyBorder="1" applyAlignment="1" applyProtection="1">
      <alignment vertical="center"/>
      <protection locked="0"/>
    </xf>
    <xf numFmtId="0" fontId="18" fillId="42" borderId="36" xfId="5" applyFont="1" applyFill="1" applyBorder="1" applyAlignment="1">
      <alignment horizontal="center" vertical="center" wrapText="1"/>
    </xf>
    <xf numFmtId="0" fontId="18" fillId="42" borderId="37" xfId="5" applyFont="1" applyFill="1" applyBorder="1" applyAlignment="1">
      <alignment horizontal="center" vertical="center" wrapText="1"/>
    </xf>
    <xf numFmtId="0" fontId="18" fillId="42" borderId="46" xfId="5" applyFont="1" applyFill="1" applyBorder="1" applyAlignment="1">
      <alignment horizontal="center" vertical="center" wrapText="1"/>
    </xf>
    <xf numFmtId="0" fontId="18" fillId="42" borderId="24" xfId="5" applyFont="1" applyFill="1" applyBorder="1" applyAlignment="1">
      <alignment horizontal="center" vertical="center" wrapText="1"/>
    </xf>
    <xf numFmtId="0" fontId="18" fillId="42" borderId="29" xfId="5" applyFont="1" applyFill="1" applyBorder="1" applyAlignment="1">
      <alignment horizontal="center" vertical="center" wrapText="1"/>
    </xf>
    <xf numFmtId="0" fontId="18" fillId="42" borderId="67" xfId="5" applyFont="1" applyFill="1" applyBorder="1" applyAlignment="1">
      <alignment horizontal="center" vertical="center" wrapText="1"/>
    </xf>
    <xf numFmtId="0" fontId="18" fillId="42" borderId="60" xfId="5" applyFont="1" applyFill="1" applyBorder="1" applyAlignment="1">
      <alignment horizontal="center" vertical="center" wrapText="1"/>
    </xf>
    <xf numFmtId="0" fontId="18" fillId="42" borderId="38" xfId="5" applyFont="1" applyFill="1" applyBorder="1" applyAlignment="1">
      <alignment horizontal="center" vertical="center" wrapText="1"/>
    </xf>
    <xf numFmtId="0" fontId="18" fillId="42" borderId="39" xfId="5" applyFont="1" applyFill="1" applyBorder="1" applyAlignment="1">
      <alignment horizontal="center" vertical="center" wrapText="1"/>
    </xf>
    <xf numFmtId="0" fontId="18" fillId="42" borderId="40" xfId="5" applyFont="1" applyFill="1" applyBorder="1" applyAlignment="1">
      <alignment horizontal="center" vertical="center" wrapText="1"/>
    </xf>
    <xf numFmtId="1" fontId="18" fillId="42" borderId="37" xfId="5" applyNumberFormat="1" applyFont="1" applyFill="1" applyBorder="1" applyAlignment="1">
      <alignment horizontal="center" vertical="center" wrapText="1"/>
    </xf>
    <xf numFmtId="1" fontId="18" fillId="42" borderId="46" xfId="5" applyNumberFormat="1" applyFont="1" applyFill="1" applyBorder="1" applyAlignment="1">
      <alignment horizontal="center" vertical="center" wrapText="1"/>
    </xf>
    <xf numFmtId="0" fontId="18" fillId="42" borderId="53" xfId="5" applyFont="1" applyFill="1" applyBorder="1" applyAlignment="1">
      <alignment horizontal="center" vertical="center" wrapText="1"/>
    </xf>
    <xf numFmtId="0" fontId="18" fillId="42" borderId="54" xfId="5" applyFont="1" applyFill="1" applyBorder="1" applyAlignment="1">
      <alignment horizontal="center" vertical="center" wrapText="1"/>
    </xf>
    <xf numFmtId="0" fontId="18" fillId="42" borderId="57" xfId="5" applyFont="1" applyFill="1" applyBorder="1" applyAlignment="1">
      <alignment horizontal="center" vertical="center" wrapText="1"/>
    </xf>
    <xf numFmtId="0" fontId="18" fillId="42" borderId="58" xfId="5" applyFont="1" applyFill="1" applyBorder="1" applyAlignment="1">
      <alignment horizontal="center" vertical="center" wrapText="1"/>
    </xf>
    <xf numFmtId="0" fontId="18" fillId="42" borderId="43" xfId="5" applyFont="1" applyFill="1" applyBorder="1" applyAlignment="1" applyProtection="1">
      <alignment horizontal="left" vertical="center"/>
      <protection hidden="1"/>
    </xf>
    <xf numFmtId="0" fontId="18" fillId="42" borderId="34" xfId="5" applyFont="1" applyFill="1" applyBorder="1" applyAlignment="1" applyProtection="1">
      <alignment horizontal="left" vertical="center"/>
      <protection hidden="1"/>
    </xf>
    <xf numFmtId="10" fontId="20" fillId="0" borderId="7" xfId="1" applyNumberFormat="1" applyFont="1" applyBorder="1" applyAlignment="1" applyProtection="1">
      <alignment horizontal="center" vertical="center"/>
      <protection hidden="1"/>
    </xf>
    <xf numFmtId="10" fontId="20" fillId="0" borderId="51" xfId="1" applyNumberFormat="1" applyFont="1" applyBorder="1" applyAlignment="1" applyProtection="1">
      <alignment horizontal="center" vertical="center"/>
      <protection hidden="1"/>
    </xf>
    <xf numFmtId="10" fontId="20" fillId="0" borderId="52" xfId="1" applyNumberFormat="1" applyFont="1" applyBorder="1" applyAlignment="1" applyProtection="1">
      <alignment horizontal="center" vertical="center"/>
      <protection hidden="1"/>
    </xf>
    <xf numFmtId="0" fontId="18" fillId="0" borderId="66" xfId="5" applyFont="1" applyBorder="1" applyAlignment="1">
      <alignment horizontal="center" vertical="center" wrapText="1"/>
    </xf>
    <xf numFmtId="0" fontId="18" fillId="0" borderId="17" xfId="5" applyFont="1" applyBorder="1" applyAlignment="1">
      <alignment horizontal="center" vertical="center" wrapText="1"/>
    </xf>
    <xf numFmtId="0" fontId="18" fillId="0" borderId="77" xfId="5" applyFont="1" applyBorder="1" applyAlignment="1">
      <alignment horizontal="center" vertical="center" wrapText="1"/>
    </xf>
    <xf numFmtId="0" fontId="18" fillId="0" borderId="14" xfId="5" applyFont="1" applyBorder="1" applyAlignment="1">
      <alignment horizontal="center" vertical="center" wrapText="1"/>
    </xf>
    <xf numFmtId="0" fontId="18" fillId="0" borderId="18" xfId="5" applyFont="1" applyBorder="1" applyAlignment="1">
      <alignment horizontal="center" vertical="center" wrapText="1"/>
    </xf>
    <xf numFmtId="0" fontId="18" fillId="0" borderId="20" xfId="5" applyFont="1" applyBorder="1" applyAlignment="1">
      <alignment horizontal="center" vertical="center" wrapText="1"/>
    </xf>
    <xf numFmtId="0" fontId="18" fillId="0" borderId="7" xfId="5" applyFont="1" applyBorder="1" applyAlignment="1" applyProtection="1">
      <alignment horizontal="center" vertical="center"/>
      <protection locked="0"/>
    </xf>
    <xf numFmtId="0" fontId="18" fillId="0" borderId="52" xfId="5" applyFont="1" applyBorder="1" applyAlignment="1" applyProtection="1">
      <alignment horizontal="center" vertical="center"/>
      <protection locked="0"/>
    </xf>
    <xf numFmtId="0" fontId="18" fillId="0" borderId="7" xfId="5" applyFont="1" applyBorder="1" applyAlignment="1" applyProtection="1">
      <alignment horizontal="center" vertical="center" wrapText="1"/>
      <protection locked="0"/>
    </xf>
    <xf numFmtId="0" fontId="18" fillId="0" borderId="51" xfId="5" applyFont="1" applyBorder="1" applyAlignment="1" applyProtection="1">
      <alignment horizontal="center" vertical="center" wrapText="1"/>
      <protection locked="0"/>
    </xf>
    <xf numFmtId="0" fontId="18" fillId="0" borderId="52" xfId="5" applyFont="1" applyBorder="1" applyAlignment="1" applyProtection="1">
      <alignment horizontal="center" vertical="center" wrapText="1"/>
      <protection locked="0"/>
    </xf>
    <xf numFmtId="165" fontId="19" fillId="0" borderId="7" xfId="5" applyNumberFormat="1" applyFont="1" applyBorder="1" applyAlignment="1" applyProtection="1">
      <alignment horizontal="center" vertical="center"/>
      <protection locked="0"/>
    </xf>
    <xf numFmtId="165" fontId="19" fillId="0" borderId="51" xfId="5" applyNumberFormat="1" applyFont="1" applyBorder="1" applyAlignment="1" applyProtection="1">
      <alignment horizontal="center" vertical="center"/>
      <protection locked="0"/>
    </xf>
    <xf numFmtId="165" fontId="19" fillId="0" borderId="52" xfId="5" applyNumberFormat="1" applyFont="1" applyBorder="1" applyAlignment="1" applyProtection="1">
      <alignment horizontal="center" vertical="center"/>
      <protection locked="0"/>
    </xf>
    <xf numFmtId="0" fontId="25" fillId="3" borderId="6" xfId="0" applyFont="1" applyFill="1" applyBorder="1" applyAlignment="1" applyProtection="1">
      <alignment horizontal="left" vertical="center" wrapText="1"/>
      <protection locked="0"/>
    </xf>
    <xf numFmtId="0" fontId="19" fillId="3" borderId="6" xfId="0" applyFont="1" applyFill="1" applyBorder="1" applyAlignment="1">
      <alignment horizontal="center"/>
    </xf>
    <xf numFmtId="0" fontId="25" fillId="3" borderId="6" xfId="0" applyFont="1" applyFill="1" applyBorder="1" applyAlignment="1" applyProtection="1">
      <alignment horizontal="center" vertical="center" wrapText="1"/>
      <protection locked="0"/>
    </xf>
    <xf numFmtId="0" fontId="21" fillId="3" borderId="36" xfId="0" applyFont="1" applyFill="1" applyBorder="1" applyAlignment="1">
      <alignment horizontal="left" vertical="center"/>
    </xf>
    <xf numFmtId="0" fontId="21" fillId="3" borderId="37" xfId="0" applyFont="1" applyFill="1" applyBorder="1" applyAlignment="1">
      <alignment horizontal="left" vertical="center"/>
    </xf>
    <xf numFmtId="0" fontId="21" fillId="3" borderId="46" xfId="0" applyFont="1" applyFill="1" applyBorder="1" applyAlignment="1">
      <alignment horizontal="left" vertical="center"/>
    </xf>
    <xf numFmtId="0" fontId="21" fillId="3" borderId="63"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64" xfId="0" applyFont="1" applyFill="1" applyBorder="1" applyAlignment="1">
      <alignment horizontal="left" vertical="center"/>
    </xf>
    <xf numFmtId="0" fontId="18" fillId="3" borderId="32" xfId="0" applyFont="1" applyFill="1" applyBorder="1" applyAlignment="1">
      <alignment horizontal="right" vertical="center"/>
    </xf>
    <xf numFmtId="0" fontId="18" fillId="3" borderId="33" xfId="0" applyFont="1" applyFill="1" applyBorder="1" applyAlignment="1">
      <alignment horizontal="right" vertical="center"/>
    </xf>
    <xf numFmtId="0" fontId="19" fillId="3" borderId="33" xfId="0" applyFont="1" applyFill="1" applyBorder="1" applyAlignment="1">
      <alignment horizontal="right" vertical="center"/>
    </xf>
    <xf numFmtId="0" fontId="19" fillId="3" borderId="34" xfId="0" applyFont="1" applyFill="1" applyBorder="1" applyAlignment="1">
      <alignment horizontal="right" vertical="center"/>
    </xf>
    <xf numFmtId="0" fontId="21" fillId="3" borderId="68" xfId="0" applyFont="1" applyFill="1" applyBorder="1" applyAlignment="1">
      <alignment horizontal="left" vertical="center"/>
    </xf>
    <xf numFmtId="0" fontId="21" fillId="3" borderId="18" xfId="0" applyFont="1" applyFill="1" applyBorder="1" applyAlignment="1">
      <alignment horizontal="left" vertical="center"/>
    </xf>
    <xf numFmtId="0" fontId="21" fillId="3" borderId="69" xfId="0" applyFont="1" applyFill="1" applyBorder="1" applyAlignment="1">
      <alignment horizontal="left" vertical="center"/>
    </xf>
    <xf numFmtId="0" fontId="21" fillId="3" borderId="62" xfId="0" applyFont="1" applyFill="1" applyBorder="1" applyAlignment="1">
      <alignment horizontal="right" vertical="center"/>
    </xf>
    <xf numFmtId="0" fontId="21" fillId="3" borderId="61" xfId="0" applyFont="1" applyFill="1" applyBorder="1" applyAlignment="1">
      <alignment horizontal="right" vertical="center"/>
    </xf>
    <xf numFmtId="0" fontId="19" fillId="3" borderId="61" xfId="0" applyFont="1" applyFill="1" applyBorder="1" applyAlignment="1">
      <alignment horizontal="right" vertical="center"/>
    </xf>
    <xf numFmtId="0" fontId="19" fillId="3" borderId="70" xfId="0" applyFont="1" applyFill="1" applyBorder="1" applyAlignment="1">
      <alignment horizontal="right" vertical="center"/>
    </xf>
    <xf numFmtId="0" fontId="21" fillId="3" borderId="32" xfId="0" applyFont="1" applyFill="1" applyBorder="1" applyAlignment="1">
      <alignment horizontal="right" vertical="center"/>
    </xf>
    <xf numFmtId="0" fontId="21" fillId="3" borderId="33" xfId="0" applyFont="1" applyFill="1" applyBorder="1" applyAlignment="1">
      <alignment horizontal="right" vertical="center"/>
    </xf>
    <xf numFmtId="0" fontId="21" fillId="3" borderId="34" xfId="0" applyFont="1" applyFill="1" applyBorder="1" applyAlignment="1">
      <alignment horizontal="right" vertical="center"/>
    </xf>
    <xf numFmtId="0" fontId="21" fillId="3" borderId="47" xfId="0" applyFont="1" applyFill="1" applyBorder="1" applyAlignment="1">
      <alignment horizontal="left" vertical="center"/>
    </xf>
    <xf numFmtId="0" fontId="21" fillId="3" borderId="48" xfId="0" applyFont="1" applyFill="1" applyBorder="1" applyAlignment="1">
      <alignment horizontal="left" vertical="center"/>
    </xf>
    <xf numFmtId="0" fontId="21" fillId="3" borderId="73" xfId="0" applyFont="1" applyFill="1" applyBorder="1" applyAlignment="1">
      <alignment horizontal="left" vertical="center"/>
    </xf>
    <xf numFmtId="0" fontId="24" fillId="3" borderId="6" xfId="0" applyFont="1" applyFill="1" applyBorder="1" applyAlignment="1">
      <alignment horizontal="center" vertical="center" wrapText="1"/>
    </xf>
    <xf numFmtId="0" fontId="31" fillId="44" borderId="6" xfId="0" applyFont="1" applyFill="1" applyBorder="1" applyAlignment="1">
      <alignment horizontal="right"/>
    </xf>
    <xf numFmtId="0" fontId="21" fillId="0" borderId="6" xfId="0" applyFont="1" applyBorder="1" applyAlignment="1">
      <alignment horizontal="right" wrapText="1"/>
    </xf>
    <xf numFmtId="0" fontId="21" fillId="0" borderId="6" xfId="0" applyFont="1" applyBorder="1" applyAlignment="1">
      <alignment horizontal="right"/>
    </xf>
    <xf numFmtId="9" fontId="21" fillId="0" borderId="6" xfId="0" applyNumberFormat="1" applyFont="1" applyBorder="1" applyAlignment="1">
      <alignment horizontal="right"/>
    </xf>
    <xf numFmtId="0" fontId="18" fillId="3" borderId="36" xfId="0" applyFont="1" applyFill="1" applyBorder="1" applyAlignment="1">
      <alignment horizontal="left" vertical="center"/>
    </xf>
    <xf numFmtId="0" fontId="18" fillId="3" borderId="37" xfId="0" applyFont="1" applyFill="1" applyBorder="1" applyAlignment="1">
      <alignment horizontal="left" vertical="center"/>
    </xf>
    <xf numFmtId="0" fontId="18" fillId="3" borderId="46" xfId="0" applyFont="1" applyFill="1" applyBorder="1" applyAlignment="1">
      <alignment horizontal="left" vertical="center"/>
    </xf>
    <xf numFmtId="0" fontId="18" fillId="3" borderId="24" xfId="0" applyFont="1" applyFill="1" applyBorder="1" applyAlignment="1">
      <alignment horizontal="left" vertical="center"/>
    </xf>
    <xf numFmtId="0" fontId="18" fillId="3" borderId="25" xfId="0" applyFont="1" applyFill="1" applyBorder="1" applyAlignment="1">
      <alignment horizontal="left" vertical="center"/>
    </xf>
    <xf numFmtId="0" fontId="18" fillId="3" borderId="26" xfId="0" applyFont="1" applyFill="1" applyBorder="1" applyAlignment="1">
      <alignment horizontal="left" vertical="center"/>
    </xf>
    <xf numFmtId="0" fontId="18" fillId="3" borderId="68" xfId="0" applyFont="1" applyFill="1" applyBorder="1" applyAlignment="1">
      <alignment horizontal="left" vertical="center"/>
    </xf>
    <xf numFmtId="0" fontId="18" fillId="3" borderId="18" xfId="0" applyFont="1" applyFill="1" applyBorder="1" applyAlignment="1">
      <alignment horizontal="left" vertical="center"/>
    </xf>
    <xf numFmtId="0" fontId="18" fillId="3" borderId="69" xfId="0" applyFont="1" applyFill="1" applyBorder="1" applyAlignment="1">
      <alignment horizontal="left" vertical="center"/>
    </xf>
    <xf numFmtId="0" fontId="18" fillId="3" borderId="62" xfId="0" applyFont="1" applyFill="1" applyBorder="1" applyAlignment="1">
      <alignment horizontal="right" vertical="center"/>
    </xf>
    <xf numFmtId="0" fontId="18" fillId="3" borderId="61" xfId="0" applyFont="1" applyFill="1" applyBorder="1" applyAlignment="1">
      <alignment horizontal="right" vertical="center"/>
    </xf>
    <xf numFmtId="0" fontId="18" fillId="44" borderId="32" xfId="0" applyFont="1" applyFill="1" applyBorder="1" applyAlignment="1">
      <alignment horizontal="right" vertical="center"/>
    </xf>
    <xf numFmtId="0" fontId="18" fillId="44" borderId="33" xfId="0" applyFont="1" applyFill="1" applyBorder="1" applyAlignment="1">
      <alignment horizontal="right" vertical="center"/>
    </xf>
    <xf numFmtId="0" fontId="19" fillId="44" borderId="33" xfId="0" applyFont="1" applyFill="1" applyBorder="1" applyAlignment="1">
      <alignment horizontal="right" vertical="center"/>
    </xf>
    <xf numFmtId="0" fontId="19" fillId="44" borderId="34" xfId="0" applyFont="1" applyFill="1" applyBorder="1" applyAlignment="1">
      <alignment horizontal="right" vertical="center"/>
    </xf>
    <xf numFmtId="0" fontId="18" fillId="44" borderId="47" xfId="0" applyFont="1" applyFill="1" applyBorder="1" applyAlignment="1">
      <alignment horizontal="center" vertical="center" wrapText="1"/>
    </xf>
    <xf numFmtId="0" fontId="18" fillId="44" borderId="48" xfId="0" applyFont="1" applyFill="1" applyBorder="1" applyAlignment="1">
      <alignment horizontal="center" vertical="center" wrapText="1"/>
    </xf>
    <xf numFmtId="0" fontId="18" fillId="44" borderId="73" xfId="0" applyFont="1" applyFill="1" applyBorder="1" applyAlignment="1">
      <alignment horizontal="center" vertical="center" wrapText="1"/>
    </xf>
    <xf numFmtId="0" fontId="18" fillId="44" borderId="54" xfId="0" applyFont="1" applyFill="1" applyBorder="1" applyAlignment="1">
      <alignment horizontal="center" vertical="center" wrapText="1"/>
    </xf>
    <xf numFmtId="0" fontId="25" fillId="3" borderId="24" xfId="0" applyFont="1" applyFill="1" applyBorder="1" applyAlignment="1">
      <alignment horizontal="left"/>
    </xf>
    <xf numFmtId="0" fontId="25" fillId="3" borderId="25" xfId="0" applyFont="1" applyFill="1" applyBorder="1" applyAlignment="1">
      <alignment horizontal="left"/>
    </xf>
    <xf numFmtId="0" fontId="25" fillId="3" borderId="25" xfId="0" applyFont="1" applyFill="1" applyBorder="1" applyAlignment="1" applyProtection="1">
      <alignment horizontal="center" vertical="center" wrapText="1"/>
      <protection locked="0"/>
    </xf>
    <xf numFmtId="0" fontId="25" fillId="3" borderId="27" xfId="0" applyFont="1" applyFill="1" applyBorder="1" applyAlignment="1">
      <alignment horizontal="left"/>
    </xf>
    <xf numFmtId="0" fontId="25" fillId="3" borderId="6" xfId="0" applyFont="1" applyFill="1" applyBorder="1" applyAlignment="1">
      <alignment horizontal="left"/>
    </xf>
    <xf numFmtId="0" fontId="25" fillId="3" borderId="27" xfId="0" applyFont="1" applyFill="1" applyBorder="1" applyAlignment="1">
      <alignment horizontal="left" wrapText="1"/>
    </xf>
    <xf numFmtId="0" fontId="25" fillId="3" borderId="6" xfId="0" applyFont="1" applyFill="1" applyBorder="1" applyAlignment="1">
      <alignment horizontal="left" wrapText="1"/>
    </xf>
    <xf numFmtId="0" fontId="32" fillId="3" borderId="6" xfId="0" applyFont="1" applyFill="1" applyBorder="1" applyAlignment="1">
      <alignment horizontal="left" wrapText="1"/>
    </xf>
    <xf numFmtId="0" fontId="32" fillId="3" borderId="6" xfId="0" applyFont="1" applyFill="1" applyBorder="1" applyAlignment="1">
      <alignment horizontal="center" vertical="center" wrapText="1"/>
    </xf>
    <xf numFmtId="0" fontId="18" fillId="3" borderId="27" xfId="0" applyFont="1" applyFill="1" applyBorder="1" applyAlignment="1">
      <alignment horizontal="right"/>
    </xf>
    <xf numFmtId="0" fontId="18" fillId="3" borderId="6" xfId="0" applyFont="1" applyFill="1" applyBorder="1" applyAlignment="1">
      <alignment horizontal="right"/>
    </xf>
    <xf numFmtId="0" fontId="18" fillId="44" borderId="32" xfId="0" applyFont="1" applyFill="1" applyBorder="1" applyAlignment="1">
      <alignment horizontal="right"/>
    </xf>
    <xf numFmtId="0" fontId="18" fillId="44" borderId="33" xfId="0" applyFont="1" applyFill="1" applyBorder="1" applyAlignment="1">
      <alignment horizontal="right"/>
    </xf>
    <xf numFmtId="0" fontId="18" fillId="44" borderId="44" xfId="0" applyFont="1" applyFill="1" applyBorder="1" applyAlignment="1">
      <alignment horizontal="right"/>
    </xf>
    <xf numFmtId="0" fontId="25" fillId="3" borderId="29" xfId="0" applyFont="1" applyFill="1" applyBorder="1" applyAlignment="1">
      <alignment horizontal="left"/>
    </xf>
    <xf numFmtId="0" fontId="25" fillId="3" borderId="30" xfId="0" applyFont="1" applyFill="1" applyBorder="1" applyAlignment="1">
      <alignment horizontal="left"/>
    </xf>
    <xf numFmtId="0" fontId="25" fillId="3" borderId="30" xfId="0" applyFont="1" applyFill="1" applyBorder="1" applyAlignment="1" applyProtection="1">
      <alignment horizontal="center" vertical="center" wrapText="1"/>
      <protection locked="0"/>
    </xf>
    <xf numFmtId="0" fontId="18" fillId="3" borderId="68" xfId="0" applyFont="1" applyFill="1" applyBorder="1" applyAlignment="1">
      <alignment horizontal="right" wrapText="1"/>
    </xf>
    <xf numFmtId="0" fontId="19" fillId="3" borderId="18" xfId="0" applyFont="1" applyFill="1" applyBorder="1" applyAlignment="1">
      <alignment horizontal="right"/>
    </xf>
    <xf numFmtId="0" fontId="19" fillId="3" borderId="20" xfId="0" applyFont="1" applyFill="1" applyBorder="1" applyAlignment="1">
      <alignment horizontal="right"/>
    </xf>
    <xf numFmtId="0" fontId="19" fillId="3" borderId="6" xfId="0" applyFont="1" applyFill="1" applyBorder="1" applyAlignment="1">
      <alignment horizontal="right"/>
    </xf>
    <xf numFmtId="0" fontId="18" fillId="3" borderId="74" xfId="0" applyFont="1" applyFill="1" applyBorder="1" applyAlignment="1">
      <alignment horizontal="right"/>
    </xf>
    <xf numFmtId="0" fontId="18" fillId="3" borderId="51" xfId="0" applyFont="1" applyFill="1" applyBorder="1" applyAlignment="1">
      <alignment horizontal="right"/>
    </xf>
    <xf numFmtId="0" fontId="18" fillId="3" borderId="65" xfId="0" applyFont="1" applyFill="1" applyBorder="1" applyAlignment="1">
      <alignment horizontal="right"/>
    </xf>
  </cellXfs>
  <cellStyles count="8">
    <cellStyle name="Millares" xfId="2" builtinId="3"/>
    <cellStyle name="Millares [0] 2" xfId="6" xr:uid="{FF23869D-0F9F-472E-806B-123E471EAB83}"/>
    <cellStyle name="Moneda" xfId="3" builtinId="4"/>
    <cellStyle name="Normal" xfId="0" builtinId="0"/>
    <cellStyle name="Normal 2" xfId="7" xr:uid="{4B49B8BD-795B-49FF-ADBF-5310AB63EC2C}"/>
    <cellStyle name="Normal 3" xfId="5" xr:uid="{BC0C7B16-89BC-4851-B0B9-783FC129842D}"/>
    <cellStyle name="Porcentaje" xfId="4" builtinId="5"/>
    <cellStyle name="Porcentaje 2" xfId="1" xr:uid="{00000000-0005-0000-0000-000002000000}"/>
  </cellStyles>
  <dxfs count="9">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colors>
    <mruColors>
      <color rgb="FFFFCC00"/>
      <color rgb="FF0099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1323975</xdr:colOff>
      <xdr:row>1</xdr:row>
      <xdr:rowOff>28575</xdr:rowOff>
    </xdr:from>
    <xdr:to>
      <xdr:col>3</xdr:col>
      <xdr:colOff>219075</xdr:colOff>
      <xdr:row>2</xdr:row>
      <xdr:rowOff>485775</xdr:rowOff>
    </xdr:to>
    <xdr:pic>
      <xdr:nvPicPr>
        <xdr:cNvPr id="2" name="Imagen 1" descr="http://coranet/Oficinas/Comunicaciones/SiteAssets/SitePages/molinosdeviento/logoactúa.png">
          <a:extLst>
            <a:ext uri="{FF2B5EF4-FFF2-40B4-BE49-F238E27FC236}">
              <a16:creationId xmlns:a16="http://schemas.microsoft.com/office/drawing/2014/main" id="{3EA92816-4E3E-40B4-9138-51026D475D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95450" y="228600"/>
          <a:ext cx="30194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ngenrep-my.sharepoint.com/personal/daniela_castano_contraloria_gov_co/Documents/CONTRALORIA/APOYOS%20TECNICOS/CORANTIOQUIA/VISITA/INFORME%20FINANCIERO%20FINAL%20FASE%20I%20Y%20II%20con%20Anexos.xlsx" TargetMode="External"/><Relationship Id="rId1" Type="http://schemas.openxmlformats.org/officeDocument/2006/relationships/externalLinkPath" Target="INFORME%20FINANCIERO%20FINAL%20FASE%20I%20Y%20II%20con%20Anex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I Ejecución Financiera Ejecu"/>
      <sheetName val="POI Ejecución Financiera "/>
      <sheetName val="PPTOS APROBADOS"/>
      <sheetName val="PPTO OTRO SI "/>
    </sheetNames>
    <sheetDataSet>
      <sheetData sheetId="0"/>
      <sheetData sheetId="1"/>
      <sheetData sheetId="2"/>
      <sheetData sheetId="3">
        <row r="37">
          <cell r="H37">
            <v>99861860</v>
          </cell>
        </row>
        <row r="38">
          <cell r="H38">
            <v>175361860</v>
          </cell>
        </row>
        <row r="39">
          <cell r="H39">
            <v>26304279</v>
          </cell>
        </row>
        <row r="40">
          <cell r="H40">
            <v>201666139</v>
          </cell>
        </row>
        <row r="41">
          <cell r="H41">
            <v>38316526.410000004</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L940"/>
  <sheetViews>
    <sheetView view="pageBreakPreview" topLeftCell="A79" zoomScale="80" zoomScaleNormal="60" zoomScaleSheetLayoutView="80" workbookViewId="0">
      <selection activeCell="I86" sqref="I86"/>
    </sheetView>
  </sheetViews>
  <sheetFormatPr baseColWidth="10" defaultColWidth="12.5703125" defaultRowHeight="41.25" customHeight="1" x14ac:dyDescent="0.25"/>
  <cols>
    <col min="1" max="1" width="17.28515625" style="7" customWidth="1"/>
    <col min="2" max="2" width="15.140625" style="5" customWidth="1"/>
    <col min="3" max="3" width="18.28515625" style="5" customWidth="1"/>
    <col min="4" max="4" width="30.42578125" style="5" customWidth="1"/>
    <col min="5" max="5" width="16.5703125" style="5" bestFit="1" customWidth="1"/>
    <col min="6" max="6" width="17.28515625" style="5" customWidth="1"/>
    <col min="7" max="8" width="17.28515625" style="1" customWidth="1"/>
    <col min="9" max="9" width="24.5703125" style="5" customWidth="1"/>
    <col min="10" max="10" width="18.7109375" style="5" customWidth="1"/>
    <col min="11" max="11" width="26" style="5" customWidth="1"/>
    <col min="12" max="12" width="18.28515625" style="5" customWidth="1"/>
    <col min="13" max="16384" width="12.5703125" style="1"/>
  </cols>
  <sheetData>
    <row r="1" spans="1:12" s="4" customFormat="1" ht="41.25" customHeight="1" x14ac:dyDescent="0.25">
      <c r="A1" s="381" t="s">
        <v>0</v>
      </c>
      <c r="B1" s="382"/>
      <c r="C1" s="382"/>
      <c r="D1" s="382"/>
      <c r="E1" s="382"/>
      <c r="F1" s="382"/>
      <c r="G1" s="382"/>
      <c r="H1" s="382"/>
      <c r="I1" s="382"/>
      <c r="J1" s="382"/>
      <c r="K1" s="382"/>
      <c r="L1" s="382"/>
    </row>
    <row r="2" spans="1:12" s="4" customFormat="1" ht="41.25" customHeight="1" x14ac:dyDescent="0.25">
      <c r="A2" s="97"/>
      <c r="B2" s="98"/>
      <c r="C2" s="98"/>
      <c r="D2" s="98" t="s">
        <v>1</v>
      </c>
      <c r="E2" s="402" t="s">
        <v>2</v>
      </c>
      <c r="F2" s="403"/>
      <c r="G2" s="406" t="s">
        <v>3</v>
      </c>
      <c r="H2" s="407"/>
      <c r="I2" s="414" t="s">
        <v>4</v>
      </c>
      <c r="J2" s="415"/>
      <c r="K2" s="98" t="s">
        <v>5</v>
      </c>
      <c r="L2" s="98"/>
    </row>
    <row r="3" spans="1:12" s="4" customFormat="1" ht="52.5" customHeight="1" x14ac:dyDescent="0.25">
      <c r="A3" s="101"/>
      <c r="B3" s="102"/>
      <c r="C3" s="102"/>
      <c r="D3" s="102" t="s">
        <v>6</v>
      </c>
      <c r="E3" s="404" t="s">
        <v>7</v>
      </c>
      <c r="F3" s="405"/>
      <c r="G3" s="408" t="s">
        <v>8</v>
      </c>
      <c r="H3" s="409"/>
      <c r="I3" s="416" t="s">
        <v>9</v>
      </c>
      <c r="J3" s="417"/>
      <c r="K3" s="102" t="s">
        <v>10</v>
      </c>
      <c r="L3" s="102"/>
    </row>
    <row r="4" spans="1:12" s="4" customFormat="1" ht="41.25" customHeight="1" x14ac:dyDescent="0.25">
      <c r="A4" s="383" t="s">
        <v>11</v>
      </c>
      <c r="B4" s="384"/>
      <c r="C4" s="385"/>
      <c r="D4" s="103">
        <v>120</v>
      </c>
      <c r="E4" s="103"/>
      <c r="F4" s="104">
        <v>200</v>
      </c>
      <c r="G4" s="410">
        <v>200</v>
      </c>
      <c r="H4" s="411"/>
      <c r="I4" s="383">
        <v>94</v>
      </c>
      <c r="J4" s="385"/>
      <c r="K4" s="103">
        <v>200</v>
      </c>
      <c r="L4" s="103"/>
    </row>
    <row r="5" spans="1:12" s="4" customFormat="1" ht="12.75" customHeight="1" x14ac:dyDescent="0.25">
      <c r="A5" s="91"/>
      <c r="B5" s="91"/>
      <c r="C5" s="92"/>
      <c r="D5" s="93"/>
      <c r="E5" s="93"/>
      <c r="F5" s="94"/>
      <c r="G5" s="95" t="s">
        <v>12</v>
      </c>
      <c r="H5" s="96"/>
      <c r="I5" s="93"/>
      <c r="J5" s="93"/>
      <c r="K5" s="93"/>
      <c r="L5" s="93"/>
    </row>
    <row r="6" spans="1:12" s="4" customFormat="1" ht="41.25" customHeight="1" x14ac:dyDescent="0.25">
      <c r="A6" s="87" t="s">
        <v>13</v>
      </c>
      <c r="B6" s="88" t="s">
        <v>14</v>
      </c>
      <c r="C6" s="88" t="s">
        <v>15</v>
      </c>
      <c r="D6" s="88" t="s">
        <v>16</v>
      </c>
      <c r="E6" s="89" t="s">
        <v>17</v>
      </c>
      <c r="F6" s="89" t="s">
        <v>18</v>
      </c>
      <c r="G6" s="90" t="s">
        <v>19</v>
      </c>
      <c r="H6" s="90" t="s">
        <v>20</v>
      </c>
      <c r="I6" s="88" t="s">
        <v>21</v>
      </c>
      <c r="J6" s="88" t="s">
        <v>22</v>
      </c>
      <c r="K6" s="88" t="s">
        <v>23</v>
      </c>
      <c r="L6" s="88" t="s">
        <v>24</v>
      </c>
    </row>
    <row r="7" spans="1:12" ht="41.25" customHeight="1" x14ac:dyDescent="0.25">
      <c r="A7" s="391" t="s">
        <v>25</v>
      </c>
      <c r="B7" s="372" t="s">
        <v>26</v>
      </c>
      <c r="C7" s="17" t="s">
        <v>27</v>
      </c>
      <c r="D7" s="18">
        <v>1</v>
      </c>
      <c r="E7" s="18">
        <v>18</v>
      </c>
      <c r="F7" s="18">
        <v>2</v>
      </c>
      <c r="G7" s="18">
        <v>0</v>
      </c>
      <c r="H7" s="18">
        <v>0</v>
      </c>
      <c r="I7" s="17">
        <v>0</v>
      </c>
      <c r="J7" s="17">
        <v>0</v>
      </c>
      <c r="K7" s="77">
        <v>0</v>
      </c>
      <c r="L7" s="17">
        <v>0</v>
      </c>
    </row>
    <row r="8" spans="1:12" ht="41.25" customHeight="1" x14ac:dyDescent="0.25">
      <c r="A8" s="392"/>
      <c r="B8" s="372"/>
      <c r="C8" s="17" t="s">
        <v>28</v>
      </c>
      <c r="D8" s="18">
        <v>7</v>
      </c>
      <c r="E8" s="18">
        <v>7</v>
      </c>
      <c r="F8" s="18">
        <v>1</v>
      </c>
      <c r="G8" s="18">
        <v>0</v>
      </c>
      <c r="H8" s="18">
        <v>0</v>
      </c>
      <c r="I8" s="17">
        <v>0</v>
      </c>
      <c r="J8" s="17">
        <v>0</v>
      </c>
      <c r="K8" s="77">
        <v>0</v>
      </c>
      <c r="L8" s="17">
        <v>0</v>
      </c>
    </row>
    <row r="9" spans="1:12" ht="41.25" customHeight="1" x14ac:dyDescent="0.25">
      <c r="A9" s="392"/>
      <c r="B9" s="371" t="s">
        <v>29</v>
      </c>
      <c r="C9" s="20" t="s">
        <v>30</v>
      </c>
      <c r="D9" s="18">
        <v>7</v>
      </c>
      <c r="E9" s="18">
        <v>11</v>
      </c>
      <c r="F9" s="18">
        <v>1</v>
      </c>
      <c r="G9" s="18">
        <v>0</v>
      </c>
      <c r="H9" s="18">
        <v>0</v>
      </c>
      <c r="I9" s="17">
        <v>0</v>
      </c>
      <c r="J9" s="17">
        <v>0</v>
      </c>
      <c r="K9" s="77">
        <v>0</v>
      </c>
      <c r="L9" s="20">
        <v>0</v>
      </c>
    </row>
    <row r="10" spans="1:12" ht="41.25" customHeight="1" x14ac:dyDescent="0.25">
      <c r="A10" s="392"/>
      <c r="B10" s="371"/>
      <c r="C10" s="20" t="s">
        <v>31</v>
      </c>
      <c r="D10" s="18">
        <v>7</v>
      </c>
      <c r="E10" s="18">
        <v>6</v>
      </c>
      <c r="F10" s="18">
        <v>1</v>
      </c>
      <c r="G10" s="18">
        <v>0</v>
      </c>
      <c r="H10" s="18">
        <v>0</v>
      </c>
      <c r="I10" s="17">
        <v>0</v>
      </c>
      <c r="J10" s="17">
        <v>0</v>
      </c>
      <c r="K10" s="77">
        <v>0</v>
      </c>
      <c r="L10" s="20">
        <v>0</v>
      </c>
    </row>
    <row r="11" spans="1:12" ht="41.25" customHeight="1" x14ac:dyDescent="0.25">
      <c r="A11" s="392"/>
      <c r="B11" s="16" t="s">
        <v>32</v>
      </c>
      <c r="C11" s="21" t="s">
        <v>33</v>
      </c>
      <c r="D11" s="18">
        <v>4</v>
      </c>
      <c r="E11" s="18">
        <v>4</v>
      </c>
      <c r="F11" s="18">
        <v>1</v>
      </c>
      <c r="G11" s="18">
        <v>0</v>
      </c>
      <c r="H11" s="18">
        <v>0</v>
      </c>
      <c r="I11" s="17">
        <v>0</v>
      </c>
      <c r="J11" s="17">
        <v>0</v>
      </c>
      <c r="K11" s="77">
        <v>0</v>
      </c>
      <c r="L11" s="21">
        <v>0</v>
      </c>
    </row>
    <row r="12" spans="1:12" ht="41.25" customHeight="1" x14ac:dyDescent="0.25">
      <c r="A12" s="392"/>
      <c r="B12" s="19" t="s">
        <v>34</v>
      </c>
      <c r="C12" s="19" t="s">
        <v>35</v>
      </c>
      <c r="D12" s="18">
        <v>4</v>
      </c>
      <c r="E12" s="18">
        <v>6</v>
      </c>
      <c r="F12" s="18">
        <v>1</v>
      </c>
      <c r="G12" s="18">
        <v>1</v>
      </c>
      <c r="H12" s="18">
        <v>4</v>
      </c>
      <c r="I12" s="17">
        <v>0</v>
      </c>
      <c r="J12" s="17">
        <v>0</v>
      </c>
      <c r="K12" s="77">
        <v>0</v>
      </c>
      <c r="L12" s="19">
        <v>0</v>
      </c>
    </row>
    <row r="13" spans="1:12" ht="41.25" customHeight="1" x14ac:dyDescent="0.25">
      <c r="A13" s="392"/>
      <c r="B13" s="373" t="s">
        <v>36</v>
      </c>
      <c r="C13" s="17" t="s">
        <v>37</v>
      </c>
      <c r="D13" s="18">
        <v>9</v>
      </c>
      <c r="E13" s="18">
        <v>9</v>
      </c>
      <c r="F13" s="18">
        <v>1</v>
      </c>
      <c r="G13" s="18">
        <v>0</v>
      </c>
      <c r="H13" s="18">
        <v>0</v>
      </c>
      <c r="I13" s="412">
        <v>77</v>
      </c>
      <c r="J13" s="412">
        <v>2</v>
      </c>
      <c r="K13" s="77">
        <v>0</v>
      </c>
      <c r="L13" s="17">
        <v>0</v>
      </c>
    </row>
    <row r="14" spans="1:12" ht="41.25" customHeight="1" x14ac:dyDescent="0.25">
      <c r="A14" s="393"/>
      <c r="B14" s="373"/>
      <c r="C14" s="17" t="s">
        <v>38</v>
      </c>
      <c r="D14" s="18">
        <v>5</v>
      </c>
      <c r="E14" s="18">
        <v>12</v>
      </c>
      <c r="F14" s="18">
        <v>2</v>
      </c>
      <c r="G14" s="18">
        <v>0</v>
      </c>
      <c r="H14" s="18">
        <v>0</v>
      </c>
      <c r="I14" s="413"/>
      <c r="J14" s="413"/>
      <c r="K14" s="77">
        <v>0</v>
      </c>
      <c r="L14" s="17">
        <v>0</v>
      </c>
    </row>
    <row r="15" spans="1:12" ht="41.25" customHeight="1" x14ac:dyDescent="0.25">
      <c r="A15" s="394" t="s">
        <v>39</v>
      </c>
      <c r="B15" s="2" t="s">
        <v>40</v>
      </c>
      <c r="C15" s="2" t="s">
        <v>41</v>
      </c>
      <c r="D15" s="22">
        <v>8</v>
      </c>
      <c r="E15" s="22">
        <v>15</v>
      </c>
      <c r="F15" s="22">
        <v>2</v>
      </c>
      <c r="G15" s="22">
        <v>0</v>
      </c>
      <c r="H15" s="22">
        <v>0</v>
      </c>
      <c r="I15" s="2">
        <v>0</v>
      </c>
      <c r="J15" s="2">
        <v>0</v>
      </c>
      <c r="K15" s="2">
        <v>0</v>
      </c>
      <c r="L15" s="2">
        <v>0</v>
      </c>
    </row>
    <row r="16" spans="1:12" ht="41.25" customHeight="1" x14ac:dyDescent="0.25">
      <c r="A16" s="395"/>
      <c r="B16" s="374" t="s">
        <v>42</v>
      </c>
      <c r="C16" s="12" t="s">
        <v>43</v>
      </c>
      <c r="D16" s="22">
        <v>7</v>
      </c>
      <c r="E16" s="22">
        <v>16</v>
      </c>
      <c r="F16" s="22">
        <v>2</v>
      </c>
      <c r="G16" s="22">
        <v>1</v>
      </c>
      <c r="H16" s="22">
        <v>7</v>
      </c>
      <c r="I16" s="12">
        <v>0</v>
      </c>
      <c r="J16" s="12">
        <v>0</v>
      </c>
      <c r="K16" s="12">
        <v>0</v>
      </c>
      <c r="L16" s="12">
        <v>0</v>
      </c>
    </row>
    <row r="17" spans="1:12" ht="41.25" customHeight="1" x14ac:dyDescent="0.25">
      <c r="A17" s="396"/>
      <c r="B17" s="374"/>
      <c r="C17" s="12" t="s">
        <v>44</v>
      </c>
      <c r="D17" s="22">
        <v>6</v>
      </c>
      <c r="E17" s="22">
        <v>15</v>
      </c>
      <c r="F17" s="22">
        <v>2</v>
      </c>
      <c r="G17" s="22">
        <v>1</v>
      </c>
      <c r="H17" s="22">
        <v>6</v>
      </c>
      <c r="I17" s="12">
        <v>0</v>
      </c>
      <c r="J17" s="12">
        <v>0</v>
      </c>
      <c r="K17" s="12">
        <v>0</v>
      </c>
      <c r="L17" s="12">
        <v>0</v>
      </c>
    </row>
    <row r="18" spans="1:12" ht="42.95" customHeight="1" x14ac:dyDescent="0.25">
      <c r="A18" s="368" t="s">
        <v>45</v>
      </c>
      <c r="B18" s="78" t="s">
        <v>46</v>
      </c>
      <c r="C18" s="80" t="s">
        <v>47</v>
      </c>
      <c r="D18" s="23">
        <v>19</v>
      </c>
      <c r="E18" s="23">
        <v>32</v>
      </c>
      <c r="F18" s="23">
        <v>2</v>
      </c>
      <c r="G18" s="23">
        <v>14</v>
      </c>
      <c r="H18" s="23">
        <v>14</v>
      </c>
      <c r="I18" s="80">
        <v>0</v>
      </c>
      <c r="J18" s="80">
        <v>0</v>
      </c>
      <c r="K18" s="80">
        <v>0</v>
      </c>
      <c r="L18" s="80">
        <v>22</v>
      </c>
    </row>
    <row r="19" spans="1:12" ht="42.95" customHeight="1" x14ac:dyDescent="0.25">
      <c r="A19" s="369"/>
      <c r="B19" s="376" t="s">
        <v>48</v>
      </c>
      <c r="C19" s="81" t="s">
        <v>49</v>
      </c>
      <c r="D19" s="23">
        <v>10</v>
      </c>
      <c r="E19" s="23">
        <v>16</v>
      </c>
      <c r="F19" s="23">
        <v>2</v>
      </c>
      <c r="G19" s="23">
        <v>0</v>
      </c>
      <c r="H19" s="23">
        <v>0</v>
      </c>
      <c r="I19" s="81">
        <v>0</v>
      </c>
      <c r="J19" s="81">
        <v>0</v>
      </c>
      <c r="K19" s="81">
        <v>0</v>
      </c>
      <c r="L19" s="81">
        <v>8</v>
      </c>
    </row>
    <row r="20" spans="1:12" ht="42.95" customHeight="1" x14ac:dyDescent="0.25">
      <c r="A20" s="370"/>
      <c r="B20" s="377"/>
      <c r="C20" s="81" t="s">
        <v>50</v>
      </c>
      <c r="D20" s="23">
        <v>8</v>
      </c>
      <c r="E20" s="23">
        <v>10</v>
      </c>
      <c r="F20" s="23">
        <v>1</v>
      </c>
      <c r="G20" s="23">
        <v>0</v>
      </c>
      <c r="H20" s="23">
        <v>0</v>
      </c>
      <c r="I20" s="81">
        <v>0</v>
      </c>
      <c r="J20" s="81">
        <v>0</v>
      </c>
      <c r="K20" s="81">
        <v>0</v>
      </c>
      <c r="L20" s="81">
        <v>10</v>
      </c>
    </row>
    <row r="21" spans="1:12" ht="41.25" customHeight="1" x14ac:dyDescent="0.25">
      <c r="A21" s="348" t="s">
        <v>51</v>
      </c>
      <c r="B21" s="366" t="s">
        <v>52</v>
      </c>
      <c r="C21" s="79" t="s">
        <v>53</v>
      </c>
      <c r="D21" s="26">
        <v>7</v>
      </c>
      <c r="E21" s="26">
        <v>10</v>
      </c>
      <c r="F21" s="26">
        <v>2</v>
      </c>
      <c r="G21" s="397">
        <v>1</v>
      </c>
      <c r="H21" s="399">
        <v>9</v>
      </c>
      <c r="I21" s="400">
        <v>13</v>
      </c>
      <c r="J21" s="400">
        <v>1</v>
      </c>
      <c r="K21" s="82">
        <v>0</v>
      </c>
      <c r="L21" s="82">
        <v>0</v>
      </c>
    </row>
    <row r="22" spans="1:12" ht="41.25" customHeight="1" x14ac:dyDescent="0.25">
      <c r="A22" s="349"/>
      <c r="B22" s="375"/>
      <c r="C22" s="25" t="s">
        <v>54</v>
      </c>
      <c r="D22" s="26">
        <v>6</v>
      </c>
      <c r="E22" s="26">
        <v>20</v>
      </c>
      <c r="F22" s="26">
        <v>2</v>
      </c>
      <c r="G22" s="398"/>
      <c r="H22" s="399"/>
      <c r="I22" s="401"/>
      <c r="J22" s="401"/>
      <c r="K22" s="82">
        <v>0</v>
      </c>
      <c r="L22" s="82">
        <v>0</v>
      </c>
    </row>
    <row r="23" spans="1:12" ht="41.25" customHeight="1" x14ac:dyDescent="0.25">
      <c r="A23" s="349"/>
      <c r="B23" s="367"/>
      <c r="C23" s="25" t="s">
        <v>55</v>
      </c>
      <c r="D23" s="26">
        <v>5</v>
      </c>
      <c r="E23" s="26">
        <v>8</v>
      </c>
      <c r="F23" s="26">
        <v>2</v>
      </c>
      <c r="G23" s="26">
        <v>0</v>
      </c>
      <c r="H23" s="26">
        <v>0</v>
      </c>
      <c r="I23" s="82">
        <v>0</v>
      </c>
      <c r="J23" s="82">
        <v>0</v>
      </c>
      <c r="K23" s="82">
        <v>0</v>
      </c>
      <c r="L23" s="82">
        <v>0</v>
      </c>
    </row>
    <row r="24" spans="1:12" ht="41.25" customHeight="1" x14ac:dyDescent="0.25">
      <c r="A24" s="349"/>
      <c r="B24" s="28" t="s">
        <v>56</v>
      </c>
      <c r="C24" s="29" t="s">
        <v>57</v>
      </c>
      <c r="D24" s="26">
        <v>6</v>
      </c>
      <c r="E24" s="26">
        <v>18</v>
      </c>
      <c r="F24" s="26">
        <v>2</v>
      </c>
      <c r="G24" s="26">
        <v>1</v>
      </c>
      <c r="H24" s="26">
        <v>1</v>
      </c>
      <c r="I24" s="82">
        <v>0</v>
      </c>
      <c r="J24" s="82">
        <v>0</v>
      </c>
      <c r="K24" s="82">
        <v>0</v>
      </c>
      <c r="L24" s="83">
        <v>0</v>
      </c>
    </row>
    <row r="25" spans="1:12" ht="41.25" customHeight="1" x14ac:dyDescent="0.25">
      <c r="A25" s="349"/>
      <c r="B25" s="354" t="s">
        <v>58</v>
      </c>
      <c r="C25" s="31" t="s">
        <v>59</v>
      </c>
      <c r="D25" s="26">
        <v>10</v>
      </c>
      <c r="E25" s="26">
        <v>20</v>
      </c>
      <c r="F25" s="26">
        <v>2</v>
      </c>
      <c r="G25" s="26">
        <v>0</v>
      </c>
      <c r="H25" s="26">
        <v>0</v>
      </c>
      <c r="I25" s="82">
        <v>0</v>
      </c>
      <c r="J25" s="82">
        <v>0</v>
      </c>
      <c r="K25" s="82">
        <v>0</v>
      </c>
      <c r="L25" s="56">
        <v>0</v>
      </c>
    </row>
    <row r="26" spans="1:12" ht="41.25" customHeight="1" x14ac:dyDescent="0.25">
      <c r="A26" s="349"/>
      <c r="B26" s="355"/>
      <c r="C26" s="31" t="s">
        <v>60</v>
      </c>
      <c r="D26" s="26">
        <v>9</v>
      </c>
      <c r="E26" s="26">
        <v>25</v>
      </c>
      <c r="F26" s="26">
        <v>2</v>
      </c>
      <c r="G26" s="26">
        <v>0</v>
      </c>
      <c r="H26" s="26">
        <v>0</v>
      </c>
      <c r="I26" s="82">
        <v>0</v>
      </c>
      <c r="J26" s="82">
        <v>0</v>
      </c>
      <c r="K26" s="82">
        <v>0</v>
      </c>
      <c r="L26" s="56">
        <v>0</v>
      </c>
    </row>
    <row r="27" spans="1:12" ht="41.25" customHeight="1" x14ac:dyDescent="0.25">
      <c r="A27" s="350"/>
      <c r="B27" s="32" t="s">
        <v>61</v>
      </c>
      <c r="C27" s="33" t="s">
        <v>62</v>
      </c>
      <c r="D27" s="26">
        <v>10</v>
      </c>
      <c r="E27" s="26">
        <v>20</v>
      </c>
      <c r="F27" s="26">
        <v>2</v>
      </c>
      <c r="G27" s="26">
        <v>0</v>
      </c>
      <c r="H27" s="26">
        <v>0</v>
      </c>
      <c r="I27" s="82">
        <v>0</v>
      </c>
      <c r="J27" s="82">
        <v>0</v>
      </c>
      <c r="K27" s="82">
        <v>0</v>
      </c>
      <c r="L27" s="84">
        <v>0</v>
      </c>
    </row>
    <row r="28" spans="1:12" ht="48.75" customHeight="1" x14ac:dyDescent="0.25">
      <c r="A28" s="357" t="s">
        <v>63</v>
      </c>
      <c r="B28" s="364" t="s">
        <v>64</v>
      </c>
      <c r="C28" s="35" t="s">
        <v>65</v>
      </c>
      <c r="D28" s="36">
        <v>5</v>
      </c>
      <c r="E28" s="36">
        <v>18</v>
      </c>
      <c r="F28" s="36">
        <v>2</v>
      </c>
      <c r="G28" s="36">
        <v>1</v>
      </c>
      <c r="H28" s="36">
        <v>1</v>
      </c>
      <c r="I28" s="341">
        <v>12</v>
      </c>
      <c r="J28" s="341">
        <v>1</v>
      </c>
      <c r="K28" s="341">
        <v>0</v>
      </c>
      <c r="L28" s="35">
        <v>0</v>
      </c>
    </row>
    <row r="29" spans="1:12" ht="41.25" customHeight="1" x14ac:dyDescent="0.25">
      <c r="A29" s="358"/>
      <c r="B29" s="364"/>
      <c r="C29" s="74" t="s">
        <v>66</v>
      </c>
      <c r="D29" s="36">
        <v>9</v>
      </c>
      <c r="E29" s="36">
        <v>38</v>
      </c>
      <c r="F29" s="36">
        <v>2</v>
      </c>
      <c r="G29" s="36">
        <v>1</v>
      </c>
      <c r="H29" s="36">
        <v>10</v>
      </c>
      <c r="I29" s="342"/>
      <c r="J29" s="342"/>
      <c r="K29" s="342"/>
      <c r="L29" s="35">
        <v>0</v>
      </c>
    </row>
    <row r="30" spans="1:12" ht="41.25" customHeight="1" x14ac:dyDescent="0.25">
      <c r="A30" s="358"/>
      <c r="B30" s="364"/>
      <c r="C30" s="35" t="s">
        <v>67</v>
      </c>
      <c r="D30" s="36">
        <v>7</v>
      </c>
      <c r="E30" s="36">
        <v>14</v>
      </c>
      <c r="F30" s="36">
        <v>2</v>
      </c>
      <c r="G30" s="36">
        <v>1</v>
      </c>
      <c r="H30" s="36">
        <v>19</v>
      </c>
      <c r="I30" s="342"/>
      <c r="J30" s="342"/>
      <c r="K30" s="342"/>
      <c r="L30" s="35">
        <v>7</v>
      </c>
    </row>
    <row r="31" spans="1:12" ht="41.25" customHeight="1" x14ac:dyDescent="0.25">
      <c r="A31" s="358"/>
      <c r="B31" s="364"/>
      <c r="C31" s="35" t="s">
        <v>68</v>
      </c>
      <c r="D31" s="36">
        <v>12</v>
      </c>
      <c r="E31" s="36">
        <v>24</v>
      </c>
      <c r="F31" s="36">
        <v>2</v>
      </c>
      <c r="G31" s="36">
        <v>1</v>
      </c>
      <c r="H31" s="36">
        <v>100</v>
      </c>
      <c r="I31" s="342"/>
      <c r="J31" s="342"/>
      <c r="K31" s="342"/>
      <c r="L31" s="35">
        <v>10</v>
      </c>
    </row>
    <row r="32" spans="1:12" ht="41.25" customHeight="1" x14ac:dyDescent="0.25">
      <c r="A32" s="358"/>
      <c r="B32" s="364"/>
      <c r="C32" s="35" t="s">
        <v>69</v>
      </c>
      <c r="D32" s="36">
        <v>8</v>
      </c>
      <c r="E32" s="36">
        <v>12</v>
      </c>
      <c r="F32" s="36">
        <v>2</v>
      </c>
      <c r="G32" s="36">
        <v>1</v>
      </c>
      <c r="H32" s="36">
        <v>34</v>
      </c>
      <c r="I32" s="342"/>
      <c r="J32" s="342"/>
      <c r="K32" s="342"/>
      <c r="L32" s="35">
        <v>6</v>
      </c>
    </row>
    <row r="33" spans="1:12" ht="41.25" customHeight="1" x14ac:dyDescent="0.25">
      <c r="A33" s="358"/>
      <c r="B33" s="364"/>
      <c r="C33" s="35" t="s">
        <v>70</v>
      </c>
      <c r="D33" s="36">
        <v>7</v>
      </c>
      <c r="E33" s="36">
        <v>20</v>
      </c>
      <c r="F33" s="36">
        <v>2</v>
      </c>
      <c r="G33" s="36">
        <v>1</v>
      </c>
      <c r="H33" s="36">
        <v>18</v>
      </c>
      <c r="I33" s="342"/>
      <c r="J33" s="342"/>
      <c r="K33" s="342"/>
      <c r="L33" s="35">
        <v>0</v>
      </c>
    </row>
    <row r="34" spans="1:12" ht="60" customHeight="1" x14ac:dyDescent="0.25">
      <c r="A34" s="358"/>
      <c r="B34" s="364"/>
      <c r="C34" s="35" t="s">
        <v>71</v>
      </c>
      <c r="D34" s="36">
        <v>8</v>
      </c>
      <c r="E34" s="36">
        <v>14</v>
      </c>
      <c r="F34" s="36">
        <v>2</v>
      </c>
      <c r="G34" s="36">
        <v>1</v>
      </c>
      <c r="H34" s="36">
        <v>100</v>
      </c>
      <c r="I34" s="343"/>
      <c r="J34" s="343"/>
      <c r="K34" s="343"/>
      <c r="L34" s="35">
        <v>0</v>
      </c>
    </row>
    <row r="35" spans="1:12" ht="41.25" customHeight="1" x14ac:dyDescent="0.25">
      <c r="A35" s="358"/>
      <c r="B35" s="378" t="s">
        <v>72</v>
      </c>
      <c r="C35" s="35" t="s">
        <v>73</v>
      </c>
      <c r="D35" s="36">
        <v>1</v>
      </c>
      <c r="E35" s="36">
        <v>24</v>
      </c>
      <c r="F35" s="36">
        <v>2</v>
      </c>
      <c r="G35" s="36">
        <v>0</v>
      </c>
      <c r="H35" s="36">
        <v>0</v>
      </c>
      <c r="I35" s="341">
        <v>15</v>
      </c>
      <c r="J35" s="341">
        <v>1</v>
      </c>
      <c r="K35" s="341">
        <v>0</v>
      </c>
      <c r="L35" s="35">
        <v>10</v>
      </c>
    </row>
    <row r="36" spans="1:12" ht="41.25" customHeight="1" x14ac:dyDescent="0.25">
      <c r="A36" s="358"/>
      <c r="B36" s="379"/>
      <c r="C36" s="35" t="s">
        <v>74</v>
      </c>
      <c r="D36" s="36">
        <v>0</v>
      </c>
      <c r="E36" s="36">
        <v>23</v>
      </c>
      <c r="F36" s="36">
        <v>2</v>
      </c>
      <c r="G36" s="36">
        <v>0</v>
      </c>
      <c r="H36" s="36">
        <v>0</v>
      </c>
      <c r="I36" s="342"/>
      <c r="J36" s="342"/>
      <c r="K36" s="342"/>
      <c r="L36" s="35">
        <v>0</v>
      </c>
    </row>
    <row r="37" spans="1:12" ht="41.25" customHeight="1" x14ac:dyDescent="0.25">
      <c r="A37" s="358"/>
      <c r="B37" s="379"/>
      <c r="C37" s="35" t="s">
        <v>75</v>
      </c>
      <c r="D37" s="36">
        <v>8</v>
      </c>
      <c r="E37" s="36">
        <v>16</v>
      </c>
      <c r="F37" s="36">
        <v>2</v>
      </c>
      <c r="G37" s="36">
        <v>0</v>
      </c>
      <c r="H37" s="36">
        <v>0</v>
      </c>
      <c r="I37" s="342"/>
      <c r="J37" s="342"/>
      <c r="K37" s="342"/>
      <c r="L37" s="35">
        <v>7</v>
      </c>
    </row>
    <row r="38" spans="1:12" ht="41.25" customHeight="1" x14ac:dyDescent="0.25">
      <c r="A38" s="358"/>
      <c r="B38" s="379"/>
      <c r="C38" s="35" t="s">
        <v>76</v>
      </c>
      <c r="D38" s="36">
        <v>1</v>
      </c>
      <c r="E38" s="36">
        <v>25</v>
      </c>
      <c r="F38" s="36">
        <v>2</v>
      </c>
      <c r="G38" s="36">
        <v>0</v>
      </c>
      <c r="H38" s="36">
        <v>0</v>
      </c>
      <c r="I38" s="342"/>
      <c r="J38" s="342"/>
      <c r="K38" s="342"/>
      <c r="L38" s="35">
        <v>6</v>
      </c>
    </row>
    <row r="39" spans="1:12" ht="41.25" customHeight="1" x14ac:dyDescent="0.25">
      <c r="A39" s="358"/>
      <c r="B39" s="379"/>
      <c r="C39" s="35" t="s">
        <v>77</v>
      </c>
      <c r="D39" s="36">
        <v>1</v>
      </c>
      <c r="E39" s="36">
        <v>10</v>
      </c>
      <c r="F39" s="36">
        <v>2</v>
      </c>
      <c r="G39" s="36">
        <v>0</v>
      </c>
      <c r="H39" s="36">
        <v>0</v>
      </c>
      <c r="I39" s="342"/>
      <c r="J39" s="342"/>
      <c r="K39" s="342"/>
      <c r="L39" s="35">
        <v>8</v>
      </c>
    </row>
    <row r="40" spans="1:12" ht="41.25" customHeight="1" x14ac:dyDescent="0.25">
      <c r="A40" s="358"/>
      <c r="B40" s="379"/>
      <c r="C40" s="35" t="s">
        <v>78</v>
      </c>
      <c r="D40" s="36">
        <v>0</v>
      </c>
      <c r="E40" s="36">
        <v>6</v>
      </c>
      <c r="F40" s="36">
        <v>1</v>
      </c>
      <c r="G40" s="36">
        <v>0</v>
      </c>
      <c r="H40" s="36">
        <v>0</v>
      </c>
      <c r="I40" s="342"/>
      <c r="J40" s="342"/>
      <c r="K40" s="342"/>
      <c r="L40" s="35">
        <v>0</v>
      </c>
    </row>
    <row r="41" spans="1:12" ht="41.25" customHeight="1" x14ac:dyDescent="0.25">
      <c r="A41" s="358"/>
      <c r="B41" s="379"/>
      <c r="C41" s="35" t="s">
        <v>79</v>
      </c>
      <c r="D41" s="36">
        <v>13</v>
      </c>
      <c r="E41" s="36">
        <v>12</v>
      </c>
      <c r="F41" s="36">
        <v>1</v>
      </c>
      <c r="G41" s="36">
        <v>0</v>
      </c>
      <c r="H41" s="36">
        <v>0</v>
      </c>
      <c r="I41" s="342"/>
      <c r="J41" s="342"/>
      <c r="K41" s="342"/>
      <c r="L41" s="35">
        <v>10</v>
      </c>
    </row>
    <row r="42" spans="1:12" ht="41.25" customHeight="1" x14ac:dyDescent="0.25">
      <c r="A42" s="358"/>
      <c r="B42" s="380"/>
      <c r="C42" s="35" t="s">
        <v>80</v>
      </c>
      <c r="D42" s="36">
        <v>1</v>
      </c>
      <c r="E42" s="36">
        <v>2</v>
      </c>
      <c r="F42" s="36">
        <v>1</v>
      </c>
      <c r="G42" s="36">
        <v>0</v>
      </c>
      <c r="H42" s="36">
        <v>0</v>
      </c>
      <c r="I42" s="343"/>
      <c r="J42" s="343"/>
      <c r="K42" s="343"/>
      <c r="L42" s="35">
        <v>0</v>
      </c>
    </row>
    <row r="43" spans="1:12" ht="41.25" customHeight="1" x14ac:dyDescent="0.25">
      <c r="A43" s="358"/>
      <c r="B43" s="364" t="s">
        <v>81</v>
      </c>
      <c r="C43" s="35" t="s">
        <v>82</v>
      </c>
      <c r="D43" s="36">
        <v>6</v>
      </c>
      <c r="E43" s="36">
        <v>3</v>
      </c>
      <c r="F43" s="36">
        <v>1</v>
      </c>
      <c r="G43" s="36">
        <v>0</v>
      </c>
      <c r="H43" s="36">
        <v>0</v>
      </c>
      <c r="I43" s="341">
        <v>12</v>
      </c>
      <c r="J43" s="341">
        <v>1</v>
      </c>
      <c r="K43" s="341">
        <v>0</v>
      </c>
      <c r="L43" s="35">
        <v>0</v>
      </c>
    </row>
    <row r="44" spans="1:12" ht="41.25" customHeight="1" x14ac:dyDescent="0.25">
      <c r="A44" s="358"/>
      <c r="B44" s="364"/>
      <c r="C44" s="35" t="s">
        <v>83</v>
      </c>
      <c r="D44" s="36">
        <v>1</v>
      </c>
      <c r="E44" s="36">
        <v>17</v>
      </c>
      <c r="F44" s="36">
        <v>1</v>
      </c>
      <c r="G44" s="36">
        <v>0</v>
      </c>
      <c r="H44" s="36">
        <v>0</v>
      </c>
      <c r="I44" s="342"/>
      <c r="J44" s="342"/>
      <c r="K44" s="342"/>
      <c r="L44" s="35">
        <v>0</v>
      </c>
    </row>
    <row r="45" spans="1:12" ht="41.25" customHeight="1" x14ac:dyDescent="0.25">
      <c r="A45" s="358"/>
      <c r="B45" s="364"/>
      <c r="C45" s="35" t="s">
        <v>84</v>
      </c>
      <c r="D45" s="36">
        <v>8</v>
      </c>
      <c r="E45" s="36">
        <v>6</v>
      </c>
      <c r="F45" s="36">
        <v>1</v>
      </c>
      <c r="G45" s="36">
        <v>0</v>
      </c>
      <c r="H45" s="36">
        <v>0</v>
      </c>
      <c r="I45" s="342"/>
      <c r="J45" s="342"/>
      <c r="K45" s="342"/>
      <c r="L45" s="35">
        <v>0</v>
      </c>
    </row>
    <row r="46" spans="1:12" ht="41.25" customHeight="1" x14ac:dyDescent="0.25">
      <c r="A46" s="358"/>
      <c r="B46" s="364"/>
      <c r="C46" s="35" t="s">
        <v>85</v>
      </c>
      <c r="D46" s="36">
        <v>10</v>
      </c>
      <c r="E46" s="36">
        <v>6</v>
      </c>
      <c r="F46" s="36">
        <v>1</v>
      </c>
      <c r="G46" s="36">
        <v>0</v>
      </c>
      <c r="H46" s="36">
        <v>0</v>
      </c>
      <c r="I46" s="342"/>
      <c r="J46" s="342"/>
      <c r="K46" s="342"/>
      <c r="L46" s="35">
        <v>0</v>
      </c>
    </row>
    <row r="47" spans="1:12" ht="41.25" customHeight="1" x14ac:dyDescent="0.25">
      <c r="A47" s="358"/>
      <c r="B47" s="364"/>
      <c r="C47" s="35" t="s">
        <v>86</v>
      </c>
      <c r="D47" s="37">
        <v>0</v>
      </c>
      <c r="E47" s="37">
        <v>2</v>
      </c>
      <c r="F47" s="36">
        <v>1</v>
      </c>
      <c r="G47" s="37">
        <v>0</v>
      </c>
      <c r="H47" s="37">
        <v>0</v>
      </c>
      <c r="I47" s="343"/>
      <c r="J47" s="343"/>
      <c r="K47" s="343"/>
      <c r="L47" s="35">
        <v>0</v>
      </c>
    </row>
    <row r="48" spans="1:12" ht="41.25" customHeight="1" x14ac:dyDescent="0.25">
      <c r="A48" s="358"/>
      <c r="B48" s="356" t="s">
        <v>87</v>
      </c>
      <c r="C48" s="35" t="s">
        <v>88</v>
      </c>
      <c r="D48" s="37">
        <v>1</v>
      </c>
      <c r="E48" s="37">
        <v>28</v>
      </c>
      <c r="F48" s="36">
        <v>2</v>
      </c>
      <c r="G48" s="37">
        <v>0</v>
      </c>
      <c r="H48" s="37">
        <v>0</v>
      </c>
      <c r="I48" s="390">
        <v>0</v>
      </c>
      <c r="J48" s="390">
        <v>0</v>
      </c>
      <c r="K48" s="390">
        <v>0</v>
      </c>
      <c r="L48" s="35">
        <v>0</v>
      </c>
    </row>
    <row r="49" spans="1:12" ht="41.25" customHeight="1" x14ac:dyDescent="0.25">
      <c r="A49" s="358"/>
      <c r="B49" s="356"/>
      <c r="C49" s="35" t="s">
        <v>89</v>
      </c>
      <c r="D49" s="36">
        <v>1</v>
      </c>
      <c r="E49" s="36">
        <v>9</v>
      </c>
      <c r="F49" s="36">
        <v>1</v>
      </c>
      <c r="G49" s="36">
        <v>0</v>
      </c>
      <c r="H49" s="36">
        <v>0</v>
      </c>
      <c r="I49" s="390"/>
      <c r="J49" s="390"/>
      <c r="K49" s="390"/>
      <c r="L49" s="35">
        <v>0</v>
      </c>
    </row>
    <row r="50" spans="1:12" ht="41.25" customHeight="1" x14ac:dyDescent="0.25">
      <c r="A50" s="358"/>
      <c r="B50" s="356"/>
      <c r="C50" s="38" t="s">
        <v>90</v>
      </c>
      <c r="D50" s="36">
        <v>1</v>
      </c>
      <c r="E50" s="36">
        <v>11</v>
      </c>
      <c r="F50" s="36">
        <v>1</v>
      </c>
      <c r="G50" s="36">
        <v>0</v>
      </c>
      <c r="H50" s="36">
        <v>0</v>
      </c>
      <c r="I50" s="390"/>
      <c r="J50" s="390"/>
      <c r="K50" s="390"/>
      <c r="L50" s="35">
        <v>0</v>
      </c>
    </row>
    <row r="51" spans="1:12" ht="41.25" customHeight="1" x14ac:dyDescent="0.25">
      <c r="A51" s="358"/>
      <c r="B51" s="356"/>
      <c r="C51" s="38" t="s">
        <v>91</v>
      </c>
      <c r="D51" s="36">
        <v>1</v>
      </c>
      <c r="E51" s="36">
        <v>26</v>
      </c>
      <c r="F51" s="36">
        <v>2</v>
      </c>
      <c r="G51" s="36">
        <v>0</v>
      </c>
      <c r="H51" s="36">
        <v>0</v>
      </c>
      <c r="I51" s="390"/>
      <c r="J51" s="390"/>
      <c r="K51" s="390"/>
      <c r="L51" s="35">
        <v>0</v>
      </c>
    </row>
    <row r="52" spans="1:12" ht="41.25" customHeight="1" x14ac:dyDescent="0.25">
      <c r="A52" s="358"/>
      <c r="B52" s="356"/>
      <c r="C52" s="38" t="s">
        <v>92</v>
      </c>
      <c r="D52" s="36">
        <v>1</v>
      </c>
      <c r="E52" s="36">
        <v>31</v>
      </c>
      <c r="F52" s="36">
        <v>2</v>
      </c>
      <c r="G52" s="36">
        <v>0</v>
      </c>
      <c r="H52" s="36">
        <v>0</v>
      </c>
      <c r="I52" s="390"/>
      <c r="J52" s="390"/>
      <c r="K52" s="390"/>
      <c r="L52" s="35">
        <v>0</v>
      </c>
    </row>
    <row r="53" spans="1:12" ht="41.25" customHeight="1" x14ac:dyDescent="0.25">
      <c r="A53" s="358"/>
      <c r="B53" s="356"/>
      <c r="C53" s="39" t="s">
        <v>93</v>
      </c>
      <c r="D53" s="40">
        <v>1</v>
      </c>
      <c r="E53" s="40">
        <v>34</v>
      </c>
      <c r="F53" s="36">
        <v>2</v>
      </c>
      <c r="G53" s="40">
        <v>0</v>
      </c>
      <c r="H53" s="40">
        <v>0</v>
      </c>
      <c r="I53" s="390"/>
      <c r="J53" s="390"/>
      <c r="K53" s="390"/>
      <c r="L53" s="35">
        <v>0</v>
      </c>
    </row>
    <row r="54" spans="1:12" ht="41.25" customHeight="1" x14ac:dyDescent="0.25">
      <c r="A54" s="358"/>
      <c r="B54" s="362" t="s">
        <v>94</v>
      </c>
      <c r="C54" s="41" t="s">
        <v>95</v>
      </c>
      <c r="D54" s="36">
        <v>4</v>
      </c>
      <c r="E54" s="36">
        <v>28</v>
      </c>
      <c r="F54" s="36">
        <v>2</v>
      </c>
      <c r="G54" s="36">
        <v>0</v>
      </c>
      <c r="H54" s="36">
        <v>0</v>
      </c>
      <c r="I54" s="344" t="s">
        <v>96</v>
      </c>
      <c r="J54" s="344" t="s">
        <v>96</v>
      </c>
      <c r="K54" s="344" t="s">
        <v>96</v>
      </c>
      <c r="L54" s="85" t="s">
        <v>97</v>
      </c>
    </row>
    <row r="55" spans="1:12" ht="41.25" customHeight="1" x14ac:dyDescent="0.25">
      <c r="A55" s="358"/>
      <c r="B55" s="363"/>
      <c r="C55" s="41" t="s">
        <v>98</v>
      </c>
      <c r="D55" s="36">
        <v>0</v>
      </c>
      <c r="E55" s="36">
        <v>12</v>
      </c>
      <c r="F55" s="36">
        <v>2</v>
      </c>
      <c r="G55" s="36">
        <v>0</v>
      </c>
      <c r="H55" s="36">
        <v>0</v>
      </c>
      <c r="I55" s="344"/>
      <c r="J55" s="344"/>
      <c r="K55" s="344"/>
      <c r="L55" s="85" t="s">
        <v>99</v>
      </c>
    </row>
    <row r="56" spans="1:12" ht="41.25" customHeight="1" x14ac:dyDescent="0.25">
      <c r="A56" s="358"/>
      <c r="B56" s="363"/>
      <c r="C56" s="42" t="s">
        <v>100</v>
      </c>
      <c r="D56" s="40">
        <v>15</v>
      </c>
      <c r="E56" s="40">
        <v>14</v>
      </c>
      <c r="F56" s="36">
        <v>1</v>
      </c>
      <c r="G56" s="40">
        <v>0</v>
      </c>
      <c r="H56" s="40">
        <v>0</v>
      </c>
      <c r="I56" s="344"/>
      <c r="J56" s="344"/>
      <c r="K56" s="344"/>
      <c r="L56" s="85" t="s">
        <v>101</v>
      </c>
    </row>
    <row r="57" spans="1:12" ht="41.25" customHeight="1" x14ac:dyDescent="0.25">
      <c r="A57" s="358"/>
      <c r="B57" s="364" t="s">
        <v>102</v>
      </c>
      <c r="C57" s="34" t="s">
        <v>103</v>
      </c>
      <c r="D57" s="36">
        <v>0</v>
      </c>
      <c r="E57" s="36">
        <v>12</v>
      </c>
      <c r="F57" s="36">
        <v>1</v>
      </c>
      <c r="G57" s="36">
        <v>0</v>
      </c>
      <c r="H57" s="36">
        <v>0</v>
      </c>
      <c r="I57" s="345">
        <v>0</v>
      </c>
      <c r="J57" s="345">
        <v>0</v>
      </c>
      <c r="K57" s="345">
        <v>0</v>
      </c>
      <c r="L57" s="34">
        <v>8</v>
      </c>
    </row>
    <row r="58" spans="1:12" ht="57.75" customHeight="1" x14ac:dyDescent="0.25">
      <c r="A58" s="358"/>
      <c r="B58" s="364"/>
      <c r="C58" s="34" t="s">
        <v>104</v>
      </c>
      <c r="D58" s="36">
        <v>3</v>
      </c>
      <c r="E58" s="36">
        <v>8</v>
      </c>
      <c r="F58" s="36">
        <v>1</v>
      </c>
      <c r="G58" s="36">
        <v>0</v>
      </c>
      <c r="H58" s="36">
        <v>0</v>
      </c>
      <c r="I58" s="346"/>
      <c r="J58" s="346"/>
      <c r="K58" s="346"/>
      <c r="L58" s="34">
        <v>9</v>
      </c>
    </row>
    <row r="59" spans="1:12" ht="66" customHeight="1" x14ac:dyDescent="0.25">
      <c r="A59" s="358"/>
      <c r="B59" s="364"/>
      <c r="C59" s="34" t="s">
        <v>105</v>
      </c>
      <c r="D59" s="36">
        <v>8</v>
      </c>
      <c r="E59" s="36">
        <v>9</v>
      </c>
      <c r="F59" s="36">
        <v>1</v>
      </c>
      <c r="G59" s="36">
        <v>0</v>
      </c>
      <c r="H59" s="36">
        <v>0</v>
      </c>
      <c r="I59" s="346"/>
      <c r="J59" s="346"/>
      <c r="K59" s="346"/>
      <c r="L59" s="34">
        <v>9</v>
      </c>
    </row>
    <row r="60" spans="1:12" ht="66" customHeight="1" x14ac:dyDescent="0.25">
      <c r="A60" s="358"/>
      <c r="B60" s="364"/>
      <c r="C60" s="34" t="s">
        <v>106</v>
      </c>
      <c r="D60" s="36">
        <v>3</v>
      </c>
      <c r="E60" s="36">
        <v>8</v>
      </c>
      <c r="F60" s="36">
        <v>1</v>
      </c>
      <c r="G60" s="36">
        <v>0</v>
      </c>
      <c r="H60" s="36">
        <v>0</v>
      </c>
      <c r="I60" s="346"/>
      <c r="J60" s="346"/>
      <c r="K60" s="346"/>
      <c r="L60" s="34">
        <v>9</v>
      </c>
    </row>
    <row r="61" spans="1:12" ht="66" customHeight="1" x14ac:dyDescent="0.25">
      <c r="A61" s="359"/>
      <c r="B61" s="364"/>
      <c r="C61" s="34" t="s">
        <v>107</v>
      </c>
      <c r="D61" s="36">
        <v>0</v>
      </c>
      <c r="E61" s="36">
        <v>6</v>
      </c>
      <c r="F61" s="36">
        <v>1</v>
      </c>
      <c r="G61" s="36">
        <v>0</v>
      </c>
      <c r="H61" s="36">
        <v>0</v>
      </c>
      <c r="I61" s="347"/>
      <c r="J61" s="347"/>
      <c r="K61" s="347"/>
      <c r="L61" s="34">
        <v>6</v>
      </c>
    </row>
    <row r="62" spans="1:12" ht="41.25" customHeight="1" x14ac:dyDescent="0.25">
      <c r="A62" s="360" t="s">
        <v>108</v>
      </c>
      <c r="B62" s="43" t="s">
        <v>109</v>
      </c>
      <c r="C62" s="44" t="s">
        <v>110</v>
      </c>
      <c r="D62" s="45">
        <v>9</v>
      </c>
      <c r="E62" s="45">
        <v>9</v>
      </c>
      <c r="F62" s="45">
        <v>1</v>
      </c>
      <c r="G62" s="45">
        <v>0</v>
      </c>
      <c r="H62" s="45">
        <v>0</v>
      </c>
      <c r="I62" s="49">
        <v>0</v>
      </c>
      <c r="J62" s="49">
        <v>0</v>
      </c>
      <c r="K62" s="49">
        <v>0</v>
      </c>
      <c r="L62" s="49">
        <v>0</v>
      </c>
    </row>
    <row r="63" spans="1:12" ht="41.25" customHeight="1" x14ac:dyDescent="0.25">
      <c r="A63" s="361"/>
      <c r="B63" s="351" t="s">
        <v>111</v>
      </c>
      <c r="C63" s="46" t="s">
        <v>112</v>
      </c>
      <c r="D63" s="45">
        <v>10</v>
      </c>
      <c r="E63" s="45">
        <v>10</v>
      </c>
      <c r="F63" s="45">
        <v>1</v>
      </c>
      <c r="G63" s="45">
        <v>0</v>
      </c>
      <c r="H63" s="45">
        <v>0</v>
      </c>
      <c r="I63" s="338">
        <v>14</v>
      </c>
      <c r="J63" s="338">
        <v>1</v>
      </c>
      <c r="K63" s="338">
        <v>6</v>
      </c>
      <c r="L63" s="54">
        <v>0</v>
      </c>
    </row>
    <row r="64" spans="1:12" ht="41.25" customHeight="1" x14ac:dyDescent="0.25">
      <c r="A64" s="361"/>
      <c r="B64" s="365"/>
      <c r="C64" s="47" t="s">
        <v>113</v>
      </c>
      <c r="D64" s="48">
        <v>7</v>
      </c>
      <c r="E64" s="48">
        <v>14</v>
      </c>
      <c r="F64" s="48">
        <v>2</v>
      </c>
      <c r="G64" s="48">
        <v>0</v>
      </c>
      <c r="H64" s="48">
        <v>0</v>
      </c>
      <c r="I64" s="338"/>
      <c r="J64" s="338"/>
      <c r="K64" s="338"/>
      <c r="L64" s="54">
        <v>0</v>
      </c>
    </row>
    <row r="65" spans="1:12" ht="41.25" customHeight="1" x14ac:dyDescent="0.25">
      <c r="A65" s="361"/>
      <c r="B65" s="353" t="s">
        <v>114</v>
      </c>
      <c r="C65" s="49" t="s">
        <v>115</v>
      </c>
      <c r="D65" s="45">
        <v>13</v>
      </c>
      <c r="E65" s="45">
        <v>13</v>
      </c>
      <c r="F65" s="45">
        <v>1</v>
      </c>
      <c r="G65" s="45">
        <v>1</v>
      </c>
      <c r="H65" s="45">
        <v>4</v>
      </c>
      <c r="I65" s="339">
        <v>15</v>
      </c>
      <c r="J65" s="339">
        <v>1</v>
      </c>
      <c r="K65" s="339">
        <v>6</v>
      </c>
      <c r="L65" s="49">
        <v>0</v>
      </c>
    </row>
    <row r="66" spans="1:12" ht="41.25" customHeight="1" x14ac:dyDescent="0.25">
      <c r="A66" s="361"/>
      <c r="B66" s="353"/>
      <c r="C66" s="49" t="s">
        <v>116</v>
      </c>
      <c r="D66" s="45">
        <v>2</v>
      </c>
      <c r="E66" s="45">
        <v>28</v>
      </c>
      <c r="F66" s="45">
        <v>2</v>
      </c>
      <c r="G66" s="45">
        <v>1</v>
      </c>
      <c r="H66" s="45">
        <v>1</v>
      </c>
      <c r="I66" s="340"/>
      <c r="J66" s="340"/>
      <c r="K66" s="340"/>
      <c r="L66" s="49">
        <v>0</v>
      </c>
    </row>
    <row r="67" spans="1:12" ht="41.25" customHeight="1" x14ac:dyDescent="0.25">
      <c r="A67" s="361"/>
      <c r="B67" s="353" t="s">
        <v>117</v>
      </c>
      <c r="C67" s="49" t="s">
        <v>118</v>
      </c>
      <c r="D67" s="45">
        <v>7</v>
      </c>
      <c r="E67" s="45">
        <v>7</v>
      </c>
      <c r="F67" s="45">
        <v>1</v>
      </c>
      <c r="G67" s="45">
        <v>1</v>
      </c>
      <c r="H67" s="45">
        <v>1</v>
      </c>
      <c r="I67" s="339">
        <v>0</v>
      </c>
      <c r="J67" s="339">
        <v>0</v>
      </c>
      <c r="K67" s="339">
        <v>0</v>
      </c>
      <c r="L67" s="49">
        <v>7</v>
      </c>
    </row>
    <row r="68" spans="1:12" ht="41.25" customHeight="1" x14ac:dyDescent="0.25">
      <c r="A68" s="361"/>
      <c r="B68" s="353"/>
      <c r="C68" s="49" t="s">
        <v>119</v>
      </c>
      <c r="D68" s="45">
        <v>2</v>
      </c>
      <c r="E68" s="45">
        <v>8</v>
      </c>
      <c r="F68" s="45">
        <v>1</v>
      </c>
      <c r="G68" s="45">
        <v>1</v>
      </c>
      <c r="H68" s="45">
        <v>1</v>
      </c>
      <c r="I68" s="340"/>
      <c r="J68" s="340"/>
      <c r="K68" s="340"/>
      <c r="L68" s="49">
        <v>8</v>
      </c>
    </row>
    <row r="69" spans="1:12" ht="41.25" customHeight="1" x14ac:dyDescent="0.25">
      <c r="A69" s="361"/>
      <c r="B69" s="353" t="s">
        <v>120</v>
      </c>
      <c r="C69" s="49" t="s">
        <v>121</v>
      </c>
      <c r="D69" s="45">
        <v>10</v>
      </c>
      <c r="E69" s="45">
        <v>18</v>
      </c>
      <c r="F69" s="45">
        <v>2</v>
      </c>
      <c r="G69" s="45">
        <v>1</v>
      </c>
      <c r="H69" s="45">
        <v>4</v>
      </c>
      <c r="I69" s="339">
        <v>0</v>
      </c>
      <c r="J69" s="339">
        <v>0</v>
      </c>
      <c r="K69" s="339">
        <v>0</v>
      </c>
      <c r="L69" s="49">
        <v>7</v>
      </c>
    </row>
    <row r="70" spans="1:12" ht="41.25" customHeight="1" x14ac:dyDescent="0.25">
      <c r="A70" s="361"/>
      <c r="B70" s="353"/>
      <c r="C70" s="49" t="s">
        <v>122</v>
      </c>
      <c r="D70" s="45">
        <v>0</v>
      </c>
      <c r="E70" s="45">
        <v>8</v>
      </c>
      <c r="F70" s="45">
        <v>2</v>
      </c>
      <c r="G70" s="45">
        <v>0</v>
      </c>
      <c r="H70" s="45">
        <v>0</v>
      </c>
      <c r="I70" s="340"/>
      <c r="J70" s="340"/>
      <c r="K70" s="340"/>
      <c r="L70" s="49">
        <v>4</v>
      </c>
    </row>
    <row r="71" spans="1:12" ht="41.25" customHeight="1" x14ac:dyDescent="0.25">
      <c r="A71" s="361"/>
      <c r="B71" s="365" t="s">
        <v>123</v>
      </c>
      <c r="C71" s="50" t="s">
        <v>124</v>
      </c>
      <c r="D71" s="51">
        <v>1</v>
      </c>
      <c r="E71" s="51">
        <v>16</v>
      </c>
      <c r="F71" s="51">
        <v>2</v>
      </c>
      <c r="G71" s="51">
        <v>1</v>
      </c>
      <c r="H71" s="51">
        <v>1</v>
      </c>
      <c r="I71" s="338">
        <v>35</v>
      </c>
      <c r="J71" s="338">
        <v>1</v>
      </c>
      <c r="K71" s="338">
        <v>0</v>
      </c>
      <c r="L71" s="54">
        <v>8</v>
      </c>
    </row>
    <row r="72" spans="1:12" ht="41.25" customHeight="1" x14ac:dyDescent="0.25">
      <c r="A72" s="361"/>
      <c r="B72" s="352"/>
      <c r="C72" s="46" t="s">
        <v>125</v>
      </c>
      <c r="D72" s="45">
        <v>12</v>
      </c>
      <c r="E72" s="45">
        <v>24</v>
      </c>
      <c r="F72" s="45">
        <v>2</v>
      </c>
      <c r="G72" s="45">
        <v>1</v>
      </c>
      <c r="H72" s="45">
        <v>11</v>
      </c>
      <c r="I72" s="338"/>
      <c r="J72" s="338"/>
      <c r="K72" s="338"/>
      <c r="L72" s="54">
        <v>12</v>
      </c>
    </row>
    <row r="73" spans="1:12" ht="41.25" customHeight="1" x14ac:dyDescent="0.25">
      <c r="A73" s="361"/>
      <c r="B73" s="365" t="s">
        <v>126</v>
      </c>
      <c r="C73" s="52" t="s">
        <v>127</v>
      </c>
      <c r="D73" s="51">
        <v>1</v>
      </c>
      <c r="E73" s="51">
        <v>6</v>
      </c>
      <c r="F73" s="51">
        <v>1</v>
      </c>
      <c r="G73" s="51">
        <v>0</v>
      </c>
      <c r="H73" s="51">
        <v>0</v>
      </c>
      <c r="I73" s="335">
        <v>0</v>
      </c>
      <c r="J73" s="335">
        <v>0</v>
      </c>
      <c r="K73" s="335">
        <v>0</v>
      </c>
      <c r="L73" s="54">
        <v>0</v>
      </c>
    </row>
    <row r="74" spans="1:12" ht="39.75" customHeight="1" x14ac:dyDescent="0.25">
      <c r="A74" s="361"/>
      <c r="B74" s="365"/>
      <c r="C74" s="53" t="s">
        <v>128</v>
      </c>
      <c r="D74" s="45">
        <v>19</v>
      </c>
      <c r="E74" s="45">
        <v>5</v>
      </c>
      <c r="F74" s="45">
        <v>2</v>
      </c>
      <c r="G74" s="45">
        <v>0</v>
      </c>
      <c r="H74" s="45">
        <v>0</v>
      </c>
      <c r="I74" s="336"/>
      <c r="J74" s="336"/>
      <c r="K74" s="336"/>
      <c r="L74" s="53">
        <v>0</v>
      </c>
    </row>
    <row r="75" spans="1:12" ht="41.25" customHeight="1" x14ac:dyDescent="0.25">
      <c r="A75" s="361"/>
      <c r="B75" s="351" t="s">
        <v>129</v>
      </c>
      <c r="C75" s="54" t="s">
        <v>130</v>
      </c>
      <c r="D75" s="45">
        <v>1</v>
      </c>
      <c r="E75" s="45">
        <v>9</v>
      </c>
      <c r="F75" s="45">
        <v>1</v>
      </c>
      <c r="G75" s="45">
        <v>1</v>
      </c>
      <c r="H75" s="45">
        <v>6</v>
      </c>
      <c r="I75" s="335">
        <v>0</v>
      </c>
      <c r="J75" s="335">
        <v>0</v>
      </c>
      <c r="K75" s="335">
        <v>0</v>
      </c>
      <c r="L75" s="54">
        <v>9</v>
      </c>
    </row>
    <row r="76" spans="1:12" ht="41.25" customHeight="1" x14ac:dyDescent="0.25">
      <c r="A76" s="361"/>
      <c r="B76" s="352"/>
      <c r="C76" s="54" t="s">
        <v>131</v>
      </c>
      <c r="D76" s="45">
        <v>1</v>
      </c>
      <c r="E76" s="45">
        <v>9</v>
      </c>
      <c r="F76" s="45">
        <v>1</v>
      </c>
      <c r="G76" s="45">
        <v>1</v>
      </c>
      <c r="H76" s="45">
        <v>2</v>
      </c>
      <c r="I76" s="336"/>
      <c r="J76" s="336"/>
      <c r="K76" s="336"/>
      <c r="L76" s="54">
        <v>8</v>
      </c>
    </row>
    <row r="77" spans="1:12" ht="41.25" customHeight="1" x14ac:dyDescent="0.25">
      <c r="A77" s="361"/>
      <c r="B77" s="353" t="s">
        <v>132</v>
      </c>
      <c r="C77" s="55" t="s">
        <v>133</v>
      </c>
      <c r="D77" s="45">
        <v>5</v>
      </c>
      <c r="E77" s="45">
        <v>12</v>
      </c>
      <c r="F77" s="45">
        <v>2</v>
      </c>
      <c r="G77" s="45">
        <v>1</v>
      </c>
      <c r="H77" s="45">
        <v>1</v>
      </c>
      <c r="I77" s="337">
        <v>12</v>
      </c>
      <c r="J77" s="337">
        <v>1</v>
      </c>
      <c r="K77" s="337">
        <v>6</v>
      </c>
      <c r="L77" s="55">
        <v>5</v>
      </c>
    </row>
    <row r="78" spans="1:12" ht="41.25" customHeight="1" x14ac:dyDescent="0.25">
      <c r="A78" s="361"/>
      <c r="B78" s="353"/>
      <c r="C78" s="55" t="s">
        <v>134</v>
      </c>
      <c r="D78" s="45">
        <v>9</v>
      </c>
      <c r="E78" s="45">
        <v>18</v>
      </c>
      <c r="F78" s="45">
        <v>2</v>
      </c>
      <c r="G78" s="45">
        <v>1</v>
      </c>
      <c r="H78" s="45">
        <v>1</v>
      </c>
      <c r="I78" s="337"/>
      <c r="J78" s="337"/>
      <c r="K78" s="337"/>
      <c r="L78" s="55">
        <v>10</v>
      </c>
    </row>
    <row r="79" spans="1:12" ht="49.5" customHeight="1" x14ac:dyDescent="0.25">
      <c r="A79" s="348" t="s">
        <v>135</v>
      </c>
      <c r="B79" s="366" t="s">
        <v>136</v>
      </c>
      <c r="C79" s="33" t="s">
        <v>137</v>
      </c>
      <c r="D79" s="26">
        <v>10</v>
      </c>
      <c r="E79" s="26">
        <v>22</v>
      </c>
      <c r="F79" s="26">
        <v>2</v>
      </c>
      <c r="G79" s="26">
        <v>2</v>
      </c>
      <c r="H79" s="26">
        <v>2</v>
      </c>
      <c r="I79" s="386">
        <v>7</v>
      </c>
      <c r="J79" s="386">
        <v>1</v>
      </c>
      <c r="K79" s="84">
        <v>0</v>
      </c>
      <c r="L79" s="84">
        <v>0</v>
      </c>
    </row>
    <row r="80" spans="1:12" ht="49.5" customHeight="1" x14ac:dyDescent="0.25">
      <c r="A80" s="349"/>
      <c r="B80" s="367"/>
      <c r="C80" s="33" t="s">
        <v>138</v>
      </c>
      <c r="D80" s="26">
        <v>1</v>
      </c>
      <c r="E80" s="56">
        <v>8</v>
      </c>
      <c r="F80" s="56">
        <v>1</v>
      </c>
      <c r="G80" s="26">
        <v>1</v>
      </c>
      <c r="H80" s="26">
        <v>1</v>
      </c>
      <c r="I80" s="387"/>
      <c r="J80" s="387"/>
      <c r="K80" s="84">
        <v>0</v>
      </c>
      <c r="L80" s="84">
        <v>0</v>
      </c>
    </row>
    <row r="81" spans="1:12" ht="41.25" customHeight="1" x14ac:dyDescent="0.25">
      <c r="A81" s="349"/>
      <c r="B81" s="354" t="s">
        <v>139</v>
      </c>
      <c r="C81" s="31" t="s">
        <v>140</v>
      </c>
      <c r="D81" s="26">
        <v>6</v>
      </c>
      <c r="E81" s="26">
        <v>22</v>
      </c>
      <c r="F81" s="26">
        <v>3</v>
      </c>
      <c r="G81" s="26">
        <v>0</v>
      </c>
      <c r="H81" s="26">
        <v>0</v>
      </c>
      <c r="I81" s="388">
        <v>0</v>
      </c>
      <c r="J81" s="388">
        <v>0</v>
      </c>
      <c r="K81" s="56">
        <v>0</v>
      </c>
      <c r="L81" s="56">
        <v>5</v>
      </c>
    </row>
    <row r="82" spans="1:12" ht="41.25" customHeight="1" x14ac:dyDescent="0.25">
      <c r="A82" s="349"/>
      <c r="B82" s="355"/>
      <c r="C82" s="31" t="s">
        <v>141</v>
      </c>
      <c r="D82" s="26">
        <v>2</v>
      </c>
      <c r="E82" s="26">
        <v>7</v>
      </c>
      <c r="F82" s="26">
        <v>1</v>
      </c>
      <c r="G82" s="26">
        <v>0</v>
      </c>
      <c r="H82" s="26">
        <v>0</v>
      </c>
      <c r="I82" s="389"/>
      <c r="J82" s="389"/>
      <c r="K82" s="56">
        <v>0</v>
      </c>
      <c r="L82" s="56">
        <v>7</v>
      </c>
    </row>
    <row r="83" spans="1:12" ht="41.25" customHeight="1" x14ac:dyDescent="0.25">
      <c r="A83" s="349"/>
      <c r="B83" s="24" t="s">
        <v>142</v>
      </c>
      <c r="C83" s="57" t="s">
        <v>143</v>
      </c>
      <c r="D83" s="26">
        <v>9</v>
      </c>
      <c r="E83" s="26">
        <v>10</v>
      </c>
      <c r="F83" s="26">
        <v>2</v>
      </c>
      <c r="G83" s="26">
        <v>0</v>
      </c>
      <c r="H83" s="26">
        <v>0</v>
      </c>
      <c r="I83" s="388">
        <v>0</v>
      </c>
      <c r="J83" s="388">
        <v>0</v>
      </c>
      <c r="K83" s="105">
        <v>0</v>
      </c>
      <c r="L83" s="105">
        <v>0</v>
      </c>
    </row>
    <row r="84" spans="1:12" ht="41.25" customHeight="1" x14ac:dyDescent="0.25">
      <c r="A84" s="349"/>
      <c r="B84" s="30" t="s">
        <v>144</v>
      </c>
      <c r="C84" s="58" t="s">
        <v>145</v>
      </c>
      <c r="D84" s="27">
        <v>1</v>
      </c>
      <c r="E84" s="27">
        <v>10</v>
      </c>
      <c r="F84" s="27">
        <v>1</v>
      </c>
      <c r="G84" s="27">
        <v>0</v>
      </c>
      <c r="H84" s="27">
        <v>0</v>
      </c>
      <c r="I84" s="389"/>
      <c r="J84" s="389"/>
      <c r="K84" s="106" t="s">
        <v>96</v>
      </c>
      <c r="L84" s="106" t="s">
        <v>96</v>
      </c>
    </row>
    <row r="85" spans="1:12" ht="41.25" customHeight="1" x14ac:dyDescent="0.25">
      <c r="A85" s="8">
        <v>7</v>
      </c>
      <c r="B85" s="8">
        <v>33</v>
      </c>
      <c r="C85" s="8">
        <v>76</v>
      </c>
      <c r="D85" s="9">
        <f>SUM(D7:D84)</f>
        <v>438</v>
      </c>
      <c r="E85" s="9">
        <f>SUM(E7:E84)</f>
        <v>1119</v>
      </c>
      <c r="F85" s="9">
        <f>SUM(F7:F84)</f>
        <v>123</v>
      </c>
      <c r="G85" s="9">
        <f>SUM(G7:G84)</f>
        <v>40</v>
      </c>
      <c r="H85" s="9">
        <f>SUM(H7:H84)</f>
        <v>359</v>
      </c>
      <c r="I85" s="9">
        <f>SUM(I8:I84)</f>
        <v>212</v>
      </c>
      <c r="J85" s="9">
        <f t="shared" ref="J85:K85" si="0">SUM(J7:J84)</f>
        <v>11</v>
      </c>
      <c r="K85" s="9">
        <f t="shared" si="0"/>
        <v>18</v>
      </c>
      <c r="L85" s="9">
        <f>SUM(L7:L84)</f>
        <v>235</v>
      </c>
    </row>
    <row r="86" spans="1:12" ht="41.25" customHeight="1" x14ac:dyDescent="0.25">
      <c r="A86" s="6"/>
      <c r="B86" s="3"/>
      <c r="C86" s="3"/>
      <c r="I86" s="3"/>
      <c r="J86" s="3"/>
      <c r="K86" s="3"/>
      <c r="L86" s="3"/>
    </row>
    <row r="87" spans="1:12" ht="41.25" customHeight="1" x14ac:dyDescent="0.25">
      <c r="A87" s="6"/>
      <c r="B87" s="3"/>
      <c r="C87" s="3"/>
      <c r="I87" s="3"/>
      <c r="J87" s="3"/>
      <c r="K87" s="3"/>
      <c r="L87" s="3"/>
    </row>
    <row r="88" spans="1:12" ht="41.25" customHeight="1" x14ac:dyDescent="0.25">
      <c r="A88" s="6"/>
      <c r="B88" s="3"/>
      <c r="C88" s="3"/>
      <c r="I88" s="3"/>
      <c r="J88" s="3"/>
      <c r="K88" s="3"/>
      <c r="L88" s="3"/>
    </row>
    <row r="89" spans="1:12" ht="41.25" customHeight="1" x14ac:dyDescent="0.25">
      <c r="A89" s="6"/>
      <c r="B89" s="3"/>
      <c r="C89" s="3"/>
      <c r="I89" s="3"/>
      <c r="J89" s="3"/>
      <c r="K89" s="3"/>
      <c r="L89" s="3"/>
    </row>
    <row r="90" spans="1:12" ht="41.25" customHeight="1" x14ac:dyDescent="0.25">
      <c r="A90" s="6"/>
      <c r="B90" s="3"/>
      <c r="C90" s="3"/>
      <c r="I90" s="3"/>
      <c r="J90" s="3"/>
      <c r="K90" s="3"/>
      <c r="L90" s="3"/>
    </row>
    <row r="91" spans="1:12" ht="41.25" customHeight="1" x14ac:dyDescent="0.25">
      <c r="A91" s="6"/>
      <c r="B91" s="3"/>
      <c r="C91" s="3"/>
      <c r="I91" s="3"/>
      <c r="J91" s="3"/>
      <c r="K91" s="3"/>
      <c r="L91" s="3"/>
    </row>
    <row r="92" spans="1:12" ht="41.25" customHeight="1" x14ac:dyDescent="0.25">
      <c r="A92" s="6"/>
      <c r="B92" s="3"/>
      <c r="C92" s="3"/>
      <c r="I92" s="3"/>
      <c r="J92" s="3"/>
      <c r="K92" s="3"/>
      <c r="L92" s="3"/>
    </row>
    <row r="93" spans="1:12" ht="41.25" customHeight="1" x14ac:dyDescent="0.25">
      <c r="A93" s="6"/>
      <c r="B93" s="3"/>
      <c r="C93" s="3"/>
      <c r="I93" s="3"/>
      <c r="J93" s="3"/>
      <c r="K93" s="3"/>
      <c r="L93" s="3"/>
    </row>
    <row r="94" spans="1:12" ht="41.25" customHeight="1" x14ac:dyDescent="0.25">
      <c r="A94" s="6"/>
      <c r="B94" s="3"/>
      <c r="C94" s="3"/>
      <c r="I94" s="3"/>
      <c r="J94" s="3"/>
      <c r="K94" s="3"/>
      <c r="L94" s="3"/>
    </row>
    <row r="95" spans="1:12" ht="41.25" customHeight="1" x14ac:dyDescent="0.25">
      <c r="A95" s="6"/>
      <c r="B95" s="3"/>
      <c r="C95" s="3"/>
      <c r="I95" s="3"/>
      <c r="J95" s="3"/>
      <c r="K95" s="3"/>
      <c r="L95" s="3"/>
    </row>
    <row r="96" spans="1:12" ht="41.25" customHeight="1" x14ac:dyDescent="0.25">
      <c r="A96" s="6"/>
      <c r="B96" s="3"/>
      <c r="C96" s="3"/>
      <c r="I96" s="3"/>
      <c r="J96" s="3"/>
      <c r="K96" s="3"/>
      <c r="L96" s="3"/>
    </row>
    <row r="97" spans="1:12" ht="41.25" customHeight="1" x14ac:dyDescent="0.25">
      <c r="A97" s="6"/>
      <c r="B97" s="3"/>
      <c r="C97" s="3"/>
      <c r="I97" s="3"/>
      <c r="J97" s="3"/>
      <c r="K97" s="3"/>
      <c r="L97" s="3"/>
    </row>
    <row r="98" spans="1:12" ht="41.25" customHeight="1" x14ac:dyDescent="0.25">
      <c r="A98" s="6"/>
      <c r="B98" s="3"/>
      <c r="C98" s="3"/>
      <c r="I98" s="3"/>
      <c r="J98" s="3"/>
      <c r="K98" s="3"/>
      <c r="L98" s="3"/>
    </row>
    <row r="99" spans="1:12" ht="41.25" customHeight="1" x14ac:dyDescent="0.25">
      <c r="A99" s="6"/>
      <c r="B99" s="3"/>
      <c r="C99" s="3"/>
      <c r="I99" s="3"/>
      <c r="J99" s="3"/>
      <c r="K99" s="3"/>
      <c r="L99" s="3"/>
    </row>
    <row r="100" spans="1:12" ht="41.25" customHeight="1" x14ac:dyDescent="0.25">
      <c r="A100" s="6"/>
      <c r="B100" s="3"/>
      <c r="C100" s="3"/>
      <c r="I100" s="3"/>
      <c r="J100" s="3"/>
      <c r="K100" s="3"/>
      <c r="L100" s="3"/>
    </row>
    <row r="101" spans="1:12" ht="41.25" customHeight="1" x14ac:dyDescent="0.25">
      <c r="A101" s="6"/>
      <c r="B101" s="3"/>
      <c r="C101" s="3"/>
      <c r="I101" s="3"/>
      <c r="J101" s="3"/>
      <c r="K101" s="3"/>
      <c r="L101" s="3"/>
    </row>
    <row r="102" spans="1:12" ht="41.25" customHeight="1" x14ac:dyDescent="0.25">
      <c r="A102" s="6"/>
      <c r="B102" s="3"/>
      <c r="C102" s="3"/>
      <c r="I102" s="3"/>
      <c r="J102" s="3"/>
      <c r="K102" s="3"/>
      <c r="L102" s="3"/>
    </row>
    <row r="103" spans="1:12" ht="41.25" customHeight="1" x14ac:dyDescent="0.25">
      <c r="A103" s="6"/>
      <c r="B103" s="3"/>
      <c r="C103" s="3"/>
      <c r="I103" s="3"/>
      <c r="J103" s="3"/>
      <c r="K103" s="3"/>
      <c r="L103" s="3"/>
    </row>
    <row r="104" spans="1:12" ht="41.25" customHeight="1" x14ac:dyDescent="0.25">
      <c r="A104" s="6"/>
      <c r="B104" s="3"/>
      <c r="C104" s="3"/>
      <c r="I104" s="3"/>
      <c r="J104" s="3"/>
      <c r="K104" s="3"/>
      <c r="L104" s="3"/>
    </row>
    <row r="105" spans="1:12" ht="41.25" customHeight="1" x14ac:dyDescent="0.25">
      <c r="A105" s="6"/>
      <c r="B105" s="3"/>
      <c r="C105" s="3"/>
      <c r="I105" s="3"/>
      <c r="J105" s="3"/>
      <c r="K105" s="3"/>
      <c r="L105" s="3"/>
    </row>
    <row r="106" spans="1:12" ht="41.25" customHeight="1" x14ac:dyDescent="0.25">
      <c r="A106" s="6"/>
      <c r="B106" s="3"/>
      <c r="C106" s="3"/>
      <c r="I106" s="3"/>
      <c r="J106" s="3"/>
      <c r="K106" s="3"/>
      <c r="L106" s="3"/>
    </row>
    <row r="107" spans="1:12" ht="41.25" customHeight="1" x14ac:dyDescent="0.25">
      <c r="A107" s="6"/>
      <c r="B107" s="3"/>
      <c r="C107" s="3"/>
      <c r="I107" s="3"/>
      <c r="J107" s="3"/>
      <c r="K107" s="3"/>
      <c r="L107" s="3"/>
    </row>
    <row r="108" spans="1:12" ht="41.25" customHeight="1" x14ac:dyDescent="0.25">
      <c r="A108" s="6"/>
      <c r="B108" s="3"/>
      <c r="C108" s="3"/>
      <c r="I108" s="3"/>
      <c r="J108" s="3"/>
      <c r="K108" s="3"/>
      <c r="L108" s="3"/>
    </row>
    <row r="109" spans="1:12" ht="41.25" customHeight="1" x14ac:dyDescent="0.25">
      <c r="A109" s="6"/>
      <c r="B109" s="3"/>
      <c r="C109" s="3"/>
      <c r="I109" s="3"/>
      <c r="J109" s="3"/>
      <c r="K109" s="3"/>
      <c r="L109" s="3"/>
    </row>
    <row r="110" spans="1:12" ht="41.25" customHeight="1" x14ac:dyDescent="0.25">
      <c r="A110" s="6"/>
      <c r="B110" s="3"/>
      <c r="C110" s="3"/>
      <c r="I110" s="3"/>
      <c r="J110" s="3"/>
      <c r="K110" s="3"/>
      <c r="L110" s="3"/>
    </row>
    <row r="111" spans="1:12" ht="41.25" customHeight="1" x14ac:dyDescent="0.25">
      <c r="A111" s="6"/>
      <c r="B111" s="3"/>
      <c r="C111" s="3"/>
      <c r="I111" s="3"/>
      <c r="J111" s="3"/>
      <c r="K111" s="3"/>
      <c r="L111" s="3"/>
    </row>
    <row r="112" spans="1:12" ht="41.25" customHeight="1" x14ac:dyDescent="0.25">
      <c r="A112" s="6"/>
      <c r="B112" s="3"/>
      <c r="C112" s="3"/>
      <c r="I112" s="3"/>
      <c r="J112" s="3"/>
      <c r="K112" s="3"/>
      <c r="L112" s="3"/>
    </row>
    <row r="113" spans="1:12" ht="41.25" customHeight="1" x14ac:dyDescent="0.25">
      <c r="A113" s="6"/>
      <c r="B113" s="3"/>
      <c r="C113" s="3"/>
      <c r="I113" s="3"/>
      <c r="J113" s="3"/>
      <c r="K113" s="3"/>
      <c r="L113" s="3"/>
    </row>
    <row r="114" spans="1:12" ht="41.25" customHeight="1" x14ac:dyDescent="0.25">
      <c r="A114" s="6"/>
      <c r="B114" s="3"/>
      <c r="C114" s="3"/>
      <c r="I114" s="3"/>
      <c r="J114" s="3"/>
      <c r="K114" s="3"/>
      <c r="L114" s="3"/>
    </row>
    <row r="115" spans="1:12" ht="41.25" customHeight="1" x14ac:dyDescent="0.25">
      <c r="A115" s="6"/>
      <c r="B115" s="3"/>
      <c r="C115" s="3"/>
      <c r="I115" s="3"/>
      <c r="J115" s="3"/>
      <c r="K115" s="3"/>
      <c r="L115" s="3"/>
    </row>
    <row r="116" spans="1:12" ht="41.25" customHeight="1" x14ac:dyDescent="0.25">
      <c r="A116" s="6"/>
      <c r="B116" s="3"/>
      <c r="C116" s="3"/>
      <c r="I116" s="3"/>
      <c r="J116" s="3"/>
      <c r="K116" s="3"/>
      <c r="L116" s="3"/>
    </row>
    <row r="117" spans="1:12" ht="41.25" customHeight="1" x14ac:dyDescent="0.25">
      <c r="A117" s="6"/>
      <c r="B117" s="3"/>
      <c r="C117" s="3"/>
      <c r="I117" s="3"/>
      <c r="J117" s="3"/>
      <c r="K117" s="3"/>
      <c r="L117" s="3"/>
    </row>
    <row r="118" spans="1:12" ht="41.25" customHeight="1" x14ac:dyDescent="0.25">
      <c r="A118" s="6"/>
      <c r="B118" s="3"/>
      <c r="C118" s="3"/>
      <c r="I118" s="3"/>
      <c r="J118" s="3"/>
      <c r="K118" s="3"/>
      <c r="L118" s="3"/>
    </row>
    <row r="119" spans="1:12" ht="41.25" customHeight="1" x14ac:dyDescent="0.25">
      <c r="A119" s="6"/>
      <c r="B119" s="3"/>
      <c r="C119" s="3"/>
      <c r="I119" s="3"/>
      <c r="J119" s="3"/>
      <c r="K119" s="3"/>
      <c r="L119" s="3"/>
    </row>
    <row r="120" spans="1:12" ht="41.25" customHeight="1" x14ac:dyDescent="0.25">
      <c r="A120" s="6"/>
      <c r="B120" s="3"/>
      <c r="C120" s="3"/>
      <c r="I120" s="3"/>
      <c r="J120" s="3"/>
      <c r="K120" s="3"/>
      <c r="L120" s="3"/>
    </row>
    <row r="121" spans="1:12" ht="41.25" customHeight="1" x14ac:dyDescent="0.25">
      <c r="A121" s="6"/>
      <c r="B121" s="3"/>
      <c r="C121" s="3"/>
      <c r="I121" s="3"/>
      <c r="J121" s="3"/>
      <c r="K121" s="3"/>
      <c r="L121" s="3"/>
    </row>
    <row r="122" spans="1:12" ht="41.25" customHeight="1" x14ac:dyDescent="0.25">
      <c r="A122" s="6"/>
      <c r="B122" s="3"/>
      <c r="C122" s="3"/>
      <c r="I122" s="3"/>
      <c r="J122" s="3"/>
      <c r="K122" s="3"/>
      <c r="L122" s="3"/>
    </row>
    <row r="123" spans="1:12" ht="41.25" customHeight="1" x14ac:dyDescent="0.25">
      <c r="A123" s="6"/>
      <c r="B123" s="3"/>
      <c r="C123" s="3"/>
      <c r="I123" s="3"/>
      <c r="J123" s="3"/>
      <c r="K123" s="3"/>
      <c r="L123" s="3"/>
    </row>
    <row r="124" spans="1:12" ht="41.25" customHeight="1" x14ac:dyDescent="0.25">
      <c r="A124" s="6"/>
      <c r="B124" s="3"/>
      <c r="C124" s="3"/>
      <c r="I124" s="3"/>
      <c r="J124" s="3"/>
      <c r="K124" s="3"/>
      <c r="L124" s="3"/>
    </row>
    <row r="125" spans="1:12" ht="41.25" customHeight="1" x14ac:dyDescent="0.25">
      <c r="A125" s="6"/>
      <c r="B125" s="3"/>
      <c r="C125" s="3"/>
      <c r="I125" s="3"/>
      <c r="J125" s="3"/>
      <c r="K125" s="3"/>
      <c r="L125" s="3"/>
    </row>
    <row r="126" spans="1:12" ht="41.25" customHeight="1" x14ac:dyDescent="0.25">
      <c r="A126" s="6"/>
      <c r="B126" s="3"/>
      <c r="C126" s="3"/>
      <c r="I126" s="3"/>
      <c r="J126" s="3"/>
      <c r="K126" s="3"/>
      <c r="L126" s="3"/>
    </row>
    <row r="127" spans="1:12" ht="41.25" customHeight="1" x14ac:dyDescent="0.25">
      <c r="A127" s="6"/>
      <c r="B127" s="3"/>
      <c r="C127" s="3"/>
      <c r="I127" s="3"/>
      <c r="J127" s="3"/>
      <c r="K127" s="3"/>
      <c r="L127" s="3"/>
    </row>
    <row r="128" spans="1:12" ht="41.25" customHeight="1" x14ac:dyDescent="0.25">
      <c r="A128" s="6"/>
      <c r="B128" s="3"/>
      <c r="C128" s="3"/>
      <c r="I128" s="3"/>
      <c r="J128" s="3"/>
      <c r="K128" s="3"/>
      <c r="L128" s="3"/>
    </row>
    <row r="129" spans="1:12" ht="41.25" customHeight="1" x14ac:dyDescent="0.25">
      <c r="A129" s="6"/>
      <c r="B129" s="3"/>
      <c r="C129" s="3"/>
      <c r="I129" s="3"/>
      <c r="J129" s="3"/>
      <c r="K129" s="3"/>
      <c r="L129" s="3"/>
    </row>
    <row r="130" spans="1:12" ht="41.25" customHeight="1" x14ac:dyDescent="0.25">
      <c r="A130" s="6"/>
      <c r="B130" s="3"/>
      <c r="C130" s="3"/>
      <c r="I130" s="3"/>
      <c r="J130" s="3"/>
      <c r="K130" s="3"/>
      <c r="L130" s="3"/>
    </row>
    <row r="131" spans="1:12" ht="41.25" customHeight="1" x14ac:dyDescent="0.25">
      <c r="A131" s="6"/>
      <c r="B131" s="3"/>
      <c r="C131" s="3"/>
      <c r="I131" s="3"/>
      <c r="J131" s="3"/>
      <c r="K131" s="3"/>
      <c r="L131" s="3"/>
    </row>
    <row r="132" spans="1:12" ht="41.25" customHeight="1" x14ac:dyDescent="0.25">
      <c r="A132" s="6"/>
      <c r="B132" s="3"/>
      <c r="C132" s="3"/>
      <c r="I132" s="3"/>
      <c r="J132" s="3"/>
      <c r="K132" s="3"/>
      <c r="L132" s="3"/>
    </row>
    <row r="133" spans="1:12" ht="41.25" customHeight="1" x14ac:dyDescent="0.25">
      <c r="A133" s="6"/>
      <c r="B133" s="3"/>
      <c r="C133" s="3"/>
      <c r="I133" s="3"/>
      <c r="J133" s="3"/>
      <c r="K133" s="3"/>
      <c r="L133" s="3"/>
    </row>
    <row r="134" spans="1:12" ht="41.25" customHeight="1" x14ac:dyDescent="0.25">
      <c r="A134" s="6"/>
      <c r="B134" s="3"/>
      <c r="C134" s="3"/>
      <c r="I134" s="3"/>
      <c r="J134" s="3"/>
      <c r="K134" s="3"/>
      <c r="L134" s="3"/>
    </row>
    <row r="135" spans="1:12" ht="41.25" customHeight="1" x14ac:dyDescent="0.25">
      <c r="A135" s="6"/>
      <c r="B135" s="3"/>
      <c r="C135" s="3"/>
      <c r="I135" s="3"/>
      <c r="J135" s="3"/>
      <c r="K135" s="3"/>
      <c r="L135" s="3"/>
    </row>
    <row r="136" spans="1:12" ht="41.25" customHeight="1" x14ac:dyDescent="0.25">
      <c r="A136" s="6"/>
      <c r="B136" s="3"/>
      <c r="C136" s="3"/>
      <c r="I136" s="3"/>
      <c r="J136" s="3"/>
      <c r="K136" s="3"/>
      <c r="L136" s="3"/>
    </row>
    <row r="137" spans="1:12" ht="41.25" customHeight="1" x14ac:dyDescent="0.25">
      <c r="A137" s="6"/>
      <c r="B137" s="3"/>
      <c r="C137" s="3"/>
      <c r="I137" s="3"/>
      <c r="J137" s="3"/>
      <c r="K137" s="3"/>
      <c r="L137" s="3"/>
    </row>
    <row r="138" spans="1:12" ht="41.25" customHeight="1" x14ac:dyDescent="0.25">
      <c r="A138" s="6"/>
      <c r="B138" s="3"/>
      <c r="C138" s="3"/>
      <c r="I138" s="3"/>
      <c r="J138" s="3"/>
      <c r="K138" s="3"/>
      <c r="L138" s="3"/>
    </row>
    <row r="139" spans="1:12" ht="41.25" customHeight="1" x14ac:dyDescent="0.25">
      <c r="A139" s="6"/>
      <c r="B139" s="3"/>
      <c r="C139" s="3"/>
      <c r="I139" s="3"/>
      <c r="J139" s="3"/>
      <c r="K139" s="3"/>
      <c r="L139" s="3"/>
    </row>
    <row r="140" spans="1:12" ht="41.25" customHeight="1" x14ac:dyDescent="0.25">
      <c r="A140" s="6"/>
      <c r="B140" s="3"/>
      <c r="C140" s="3"/>
      <c r="I140" s="3"/>
      <c r="J140" s="3"/>
      <c r="K140" s="3"/>
      <c r="L140" s="3"/>
    </row>
    <row r="141" spans="1:12" ht="41.25" customHeight="1" x14ac:dyDescent="0.25">
      <c r="A141" s="6"/>
      <c r="B141" s="3"/>
      <c r="C141" s="3"/>
      <c r="I141" s="3"/>
      <c r="J141" s="3"/>
      <c r="K141" s="3"/>
      <c r="L141" s="3"/>
    </row>
    <row r="142" spans="1:12" ht="41.25" customHeight="1" x14ac:dyDescent="0.25">
      <c r="A142" s="6"/>
      <c r="B142" s="3"/>
      <c r="C142" s="3"/>
      <c r="I142" s="3"/>
      <c r="J142" s="3"/>
      <c r="K142" s="3"/>
      <c r="L142" s="3"/>
    </row>
    <row r="143" spans="1:12" ht="41.25" customHeight="1" x14ac:dyDescent="0.25">
      <c r="A143" s="6"/>
      <c r="B143" s="3"/>
      <c r="C143" s="3"/>
      <c r="I143" s="3"/>
      <c r="J143" s="3"/>
      <c r="K143" s="3"/>
      <c r="L143" s="3"/>
    </row>
    <row r="144" spans="1:12" ht="41.25" customHeight="1" x14ac:dyDescent="0.25">
      <c r="A144" s="6"/>
      <c r="B144" s="3"/>
      <c r="C144" s="3"/>
      <c r="I144" s="3"/>
      <c r="J144" s="3"/>
      <c r="K144" s="3"/>
      <c r="L144" s="3"/>
    </row>
    <row r="145" spans="1:12" ht="41.25" customHeight="1" x14ac:dyDescent="0.25">
      <c r="A145" s="6"/>
      <c r="B145" s="3"/>
      <c r="C145" s="3"/>
      <c r="I145" s="3"/>
      <c r="J145" s="3"/>
      <c r="K145" s="3"/>
      <c r="L145" s="3"/>
    </row>
    <row r="146" spans="1:12" ht="41.25" customHeight="1" x14ac:dyDescent="0.25">
      <c r="A146" s="6"/>
      <c r="B146" s="3"/>
      <c r="C146" s="3"/>
      <c r="I146" s="3"/>
      <c r="J146" s="3"/>
      <c r="K146" s="3"/>
      <c r="L146" s="3"/>
    </row>
    <row r="147" spans="1:12" ht="41.25" customHeight="1" x14ac:dyDescent="0.25">
      <c r="A147" s="6"/>
      <c r="B147" s="3"/>
      <c r="C147" s="3"/>
      <c r="I147" s="3"/>
      <c r="J147" s="3"/>
      <c r="K147" s="3"/>
      <c r="L147" s="3"/>
    </row>
    <row r="148" spans="1:12" ht="41.25" customHeight="1" x14ac:dyDescent="0.25">
      <c r="A148" s="6"/>
      <c r="B148" s="3"/>
      <c r="C148" s="3"/>
      <c r="I148" s="3"/>
      <c r="J148" s="3"/>
      <c r="K148" s="3"/>
      <c r="L148" s="3"/>
    </row>
    <row r="149" spans="1:12" ht="41.25" customHeight="1" x14ac:dyDescent="0.25">
      <c r="A149" s="6"/>
      <c r="B149" s="3"/>
      <c r="C149" s="3"/>
      <c r="I149" s="3"/>
      <c r="J149" s="3"/>
      <c r="K149" s="3"/>
      <c r="L149" s="3"/>
    </row>
    <row r="150" spans="1:12" ht="41.25" customHeight="1" x14ac:dyDescent="0.25">
      <c r="A150" s="6"/>
      <c r="B150" s="3"/>
      <c r="C150" s="3"/>
      <c r="I150" s="3"/>
      <c r="J150" s="3"/>
      <c r="K150" s="3"/>
      <c r="L150" s="3"/>
    </row>
    <row r="151" spans="1:12" ht="41.25" customHeight="1" x14ac:dyDescent="0.25">
      <c r="A151" s="6"/>
      <c r="B151" s="3"/>
      <c r="C151" s="3"/>
      <c r="I151" s="3"/>
      <c r="J151" s="3"/>
      <c r="K151" s="3"/>
      <c r="L151" s="3"/>
    </row>
    <row r="152" spans="1:12" ht="41.25" customHeight="1" x14ac:dyDescent="0.25">
      <c r="A152" s="6"/>
      <c r="B152" s="3"/>
      <c r="C152" s="3"/>
      <c r="I152" s="3"/>
      <c r="J152" s="3"/>
      <c r="K152" s="3"/>
      <c r="L152" s="3"/>
    </row>
    <row r="153" spans="1:12" ht="41.25" customHeight="1" x14ac:dyDescent="0.25">
      <c r="A153" s="6"/>
      <c r="B153" s="3"/>
      <c r="C153" s="3"/>
      <c r="I153" s="3"/>
      <c r="J153" s="3"/>
      <c r="K153" s="3"/>
      <c r="L153" s="3"/>
    </row>
    <row r="154" spans="1:12" ht="41.25" customHeight="1" x14ac:dyDescent="0.25">
      <c r="A154" s="6"/>
      <c r="B154" s="3"/>
      <c r="C154" s="3"/>
      <c r="I154" s="3"/>
      <c r="J154" s="3"/>
      <c r="K154" s="3"/>
      <c r="L154" s="3"/>
    </row>
    <row r="155" spans="1:12" ht="41.25" customHeight="1" x14ac:dyDescent="0.25">
      <c r="A155" s="6"/>
      <c r="B155" s="3"/>
      <c r="C155" s="3"/>
      <c r="I155" s="3"/>
      <c r="J155" s="3"/>
      <c r="K155" s="3"/>
      <c r="L155" s="3"/>
    </row>
    <row r="156" spans="1:12" ht="41.25" customHeight="1" x14ac:dyDescent="0.25">
      <c r="A156" s="6"/>
      <c r="B156" s="3"/>
      <c r="C156" s="3"/>
      <c r="I156" s="3"/>
      <c r="J156" s="3"/>
      <c r="K156" s="3"/>
      <c r="L156" s="3"/>
    </row>
    <row r="157" spans="1:12" ht="41.25" customHeight="1" x14ac:dyDescent="0.25">
      <c r="A157" s="6"/>
      <c r="B157" s="3"/>
      <c r="C157" s="3"/>
      <c r="I157" s="3"/>
      <c r="J157" s="3"/>
      <c r="K157" s="3"/>
      <c r="L157" s="3"/>
    </row>
    <row r="158" spans="1:12" ht="41.25" customHeight="1" x14ac:dyDescent="0.25">
      <c r="A158" s="6"/>
      <c r="B158" s="3"/>
      <c r="C158" s="3"/>
      <c r="I158" s="3"/>
      <c r="J158" s="3"/>
      <c r="K158" s="3"/>
      <c r="L158" s="3"/>
    </row>
    <row r="159" spans="1:12" ht="41.25" customHeight="1" x14ac:dyDescent="0.25">
      <c r="A159" s="6"/>
      <c r="B159" s="3"/>
      <c r="C159" s="3"/>
      <c r="I159" s="3"/>
      <c r="J159" s="3"/>
      <c r="K159" s="3"/>
      <c r="L159" s="3"/>
    </row>
    <row r="160" spans="1:12" ht="41.25" customHeight="1" x14ac:dyDescent="0.25">
      <c r="A160" s="6"/>
      <c r="B160" s="3"/>
      <c r="C160" s="3"/>
      <c r="I160" s="3"/>
      <c r="J160" s="3"/>
      <c r="K160" s="3"/>
      <c r="L160" s="3"/>
    </row>
    <row r="161" spans="1:12" ht="41.25" customHeight="1" x14ac:dyDescent="0.25">
      <c r="A161" s="6"/>
      <c r="B161" s="3"/>
      <c r="C161" s="3"/>
      <c r="I161" s="3"/>
      <c r="J161" s="3"/>
      <c r="K161" s="3"/>
      <c r="L161" s="3"/>
    </row>
    <row r="162" spans="1:12" ht="41.25" customHeight="1" x14ac:dyDescent="0.25">
      <c r="A162" s="6"/>
      <c r="B162" s="3"/>
      <c r="C162" s="3"/>
      <c r="I162" s="3"/>
      <c r="J162" s="3"/>
      <c r="K162" s="3"/>
      <c r="L162" s="3"/>
    </row>
    <row r="163" spans="1:12" ht="41.25" customHeight="1" x14ac:dyDescent="0.25">
      <c r="A163" s="6"/>
      <c r="B163" s="3"/>
      <c r="C163" s="3"/>
      <c r="I163" s="3"/>
      <c r="J163" s="3"/>
      <c r="K163" s="3"/>
      <c r="L163" s="3"/>
    </row>
    <row r="164" spans="1:12" ht="41.25" customHeight="1" x14ac:dyDescent="0.25">
      <c r="A164" s="6"/>
      <c r="B164" s="3"/>
      <c r="C164" s="3"/>
      <c r="I164" s="3"/>
      <c r="J164" s="3"/>
      <c r="K164" s="3"/>
      <c r="L164" s="3"/>
    </row>
    <row r="165" spans="1:12" ht="41.25" customHeight="1" x14ac:dyDescent="0.25">
      <c r="A165" s="6"/>
      <c r="B165" s="3"/>
      <c r="C165" s="3"/>
      <c r="I165" s="3"/>
      <c r="J165" s="3"/>
      <c r="K165" s="3"/>
      <c r="L165" s="3"/>
    </row>
    <row r="166" spans="1:12" ht="41.25" customHeight="1" x14ac:dyDescent="0.25">
      <c r="A166" s="6"/>
      <c r="B166" s="3"/>
      <c r="C166" s="3"/>
      <c r="I166" s="3"/>
      <c r="J166" s="3"/>
      <c r="K166" s="3"/>
      <c r="L166" s="3"/>
    </row>
    <row r="167" spans="1:12" ht="41.25" customHeight="1" x14ac:dyDescent="0.25">
      <c r="A167" s="6"/>
      <c r="B167" s="3"/>
      <c r="C167" s="3"/>
      <c r="I167" s="3"/>
      <c r="J167" s="3"/>
      <c r="K167" s="3"/>
      <c r="L167" s="3"/>
    </row>
    <row r="168" spans="1:12" ht="41.25" customHeight="1" x14ac:dyDescent="0.25">
      <c r="A168" s="6"/>
      <c r="B168" s="3"/>
      <c r="C168" s="3"/>
      <c r="I168" s="3"/>
      <c r="J168" s="3"/>
      <c r="K168" s="3"/>
      <c r="L168" s="3"/>
    </row>
    <row r="169" spans="1:12" ht="41.25" customHeight="1" x14ac:dyDescent="0.25">
      <c r="A169" s="6"/>
      <c r="B169" s="3"/>
      <c r="C169" s="3"/>
      <c r="I169" s="3"/>
      <c r="J169" s="3"/>
      <c r="K169" s="3"/>
      <c r="L169" s="3"/>
    </row>
    <row r="170" spans="1:12" ht="41.25" customHeight="1" x14ac:dyDescent="0.25">
      <c r="A170" s="6"/>
      <c r="B170" s="3"/>
      <c r="C170" s="3"/>
      <c r="I170" s="3"/>
      <c r="J170" s="3"/>
      <c r="K170" s="3"/>
      <c r="L170" s="3"/>
    </row>
    <row r="171" spans="1:12" ht="41.25" customHeight="1" x14ac:dyDescent="0.25">
      <c r="A171" s="6"/>
      <c r="B171" s="3"/>
      <c r="C171" s="3"/>
      <c r="I171" s="3"/>
      <c r="J171" s="3"/>
      <c r="K171" s="3"/>
      <c r="L171" s="3"/>
    </row>
    <row r="172" spans="1:12" ht="41.25" customHeight="1" x14ac:dyDescent="0.25">
      <c r="A172" s="6"/>
      <c r="B172" s="3"/>
      <c r="C172" s="3"/>
      <c r="I172" s="3"/>
      <c r="J172" s="3"/>
      <c r="K172" s="3"/>
      <c r="L172" s="3"/>
    </row>
    <row r="173" spans="1:12" ht="41.25" customHeight="1" x14ac:dyDescent="0.25">
      <c r="A173" s="6"/>
      <c r="B173" s="3"/>
      <c r="C173" s="3"/>
      <c r="I173" s="3"/>
      <c r="J173" s="3"/>
      <c r="K173" s="3"/>
      <c r="L173" s="3"/>
    </row>
    <row r="174" spans="1:12" ht="41.25" customHeight="1" x14ac:dyDescent="0.25">
      <c r="A174" s="6"/>
      <c r="B174" s="3"/>
      <c r="C174" s="3"/>
      <c r="I174" s="3"/>
      <c r="J174" s="3"/>
      <c r="K174" s="3"/>
      <c r="L174" s="3"/>
    </row>
    <row r="175" spans="1:12" ht="41.25" customHeight="1" x14ac:dyDescent="0.25">
      <c r="A175" s="6"/>
      <c r="B175" s="3"/>
      <c r="C175" s="3"/>
      <c r="I175" s="3"/>
      <c r="J175" s="3"/>
      <c r="K175" s="3"/>
      <c r="L175" s="3"/>
    </row>
    <row r="176" spans="1:12" ht="41.25" customHeight="1" x14ac:dyDescent="0.25">
      <c r="A176" s="6"/>
      <c r="B176" s="3"/>
      <c r="C176" s="3"/>
      <c r="I176" s="3"/>
      <c r="J176" s="3"/>
      <c r="K176" s="3"/>
      <c r="L176" s="3"/>
    </row>
    <row r="177" spans="1:12" ht="41.25" customHeight="1" x14ac:dyDescent="0.25">
      <c r="A177" s="6"/>
      <c r="B177" s="3"/>
      <c r="C177" s="3"/>
      <c r="I177" s="3"/>
      <c r="J177" s="3"/>
      <c r="K177" s="3"/>
      <c r="L177" s="3"/>
    </row>
    <row r="178" spans="1:12" ht="41.25" customHeight="1" x14ac:dyDescent="0.25">
      <c r="A178" s="6"/>
      <c r="B178" s="3"/>
      <c r="C178" s="3"/>
      <c r="I178" s="3"/>
      <c r="J178" s="3"/>
      <c r="K178" s="3"/>
      <c r="L178" s="3"/>
    </row>
    <row r="179" spans="1:12" ht="41.25" customHeight="1" x14ac:dyDescent="0.25">
      <c r="A179" s="6"/>
      <c r="B179" s="3"/>
      <c r="C179" s="3"/>
      <c r="I179" s="3"/>
      <c r="J179" s="3"/>
      <c r="K179" s="3"/>
      <c r="L179" s="3"/>
    </row>
    <row r="180" spans="1:12" ht="41.25" customHeight="1" x14ac:dyDescent="0.25">
      <c r="A180" s="6"/>
      <c r="B180" s="3"/>
      <c r="C180" s="3"/>
      <c r="I180" s="3"/>
      <c r="J180" s="3"/>
      <c r="K180" s="3"/>
      <c r="L180" s="3"/>
    </row>
    <row r="181" spans="1:12" ht="41.25" customHeight="1" x14ac:dyDescent="0.25">
      <c r="A181" s="6"/>
      <c r="B181" s="3"/>
      <c r="C181" s="3"/>
      <c r="I181" s="3"/>
      <c r="J181" s="3"/>
      <c r="K181" s="3"/>
      <c r="L181" s="3"/>
    </row>
    <row r="182" spans="1:12" ht="41.25" customHeight="1" x14ac:dyDescent="0.25">
      <c r="A182" s="6"/>
      <c r="B182" s="3"/>
      <c r="C182" s="3"/>
      <c r="I182" s="3"/>
      <c r="J182" s="3"/>
      <c r="K182" s="3"/>
      <c r="L182" s="3"/>
    </row>
    <row r="183" spans="1:12" ht="41.25" customHeight="1" x14ac:dyDescent="0.25">
      <c r="A183" s="6"/>
      <c r="B183" s="3"/>
      <c r="C183" s="3"/>
      <c r="I183" s="3"/>
      <c r="J183" s="3"/>
      <c r="K183" s="3"/>
      <c r="L183" s="3"/>
    </row>
    <row r="184" spans="1:12" ht="41.25" customHeight="1" x14ac:dyDescent="0.25">
      <c r="A184" s="6"/>
      <c r="B184" s="3"/>
      <c r="C184" s="3"/>
      <c r="I184" s="3"/>
      <c r="J184" s="3"/>
      <c r="K184" s="3"/>
      <c r="L184" s="3"/>
    </row>
    <row r="185" spans="1:12" ht="41.25" customHeight="1" x14ac:dyDescent="0.25">
      <c r="A185" s="6"/>
      <c r="B185" s="3"/>
      <c r="C185" s="3"/>
      <c r="I185" s="3"/>
      <c r="J185" s="3"/>
      <c r="K185" s="3"/>
      <c r="L185" s="3"/>
    </row>
    <row r="186" spans="1:12" ht="41.25" customHeight="1" x14ac:dyDescent="0.25">
      <c r="A186" s="6"/>
      <c r="B186" s="3"/>
      <c r="C186" s="3"/>
      <c r="I186" s="3"/>
      <c r="J186" s="3"/>
      <c r="K186" s="3"/>
      <c r="L186" s="3"/>
    </row>
    <row r="187" spans="1:12" ht="41.25" customHeight="1" x14ac:dyDescent="0.25">
      <c r="A187" s="6"/>
      <c r="B187" s="3"/>
      <c r="C187" s="3"/>
      <c r="I187" s="3"/>
      <c r="J187" s="3"/>
      <c r="K187" s="3"/>
      <c r="L187" s="3"/>
    </row>
    <row r="188" spans="1:12" ht="41.25" customHeight="1" x14ac:dyDescent="0.25">
      <c r="A188" s="6"/>
      <c r="B188" s="3"/>
      <c r="C188" s="3"/>
      <c r="I188" s="3"/>
      <c r="J188" s="3"/>
      <c r="K188" s="3"/>
      <c r="L188" s="3"/>
    </row>
    <row r="189" spans="1:12" ht="41.25" customHeight="1" x14ac:dyDescent="0.25">
      <c r="A189" s="6"/>
      <c r="B189" s="3"/>
      <c r="C189" s="3"/>
      <c r="I189" s="3"/>
      <c r="J189" s="3"/>
      <c r="K189" s="3"/>
      <c r="L189" s="3"/>
    </row>
    <row r="190" spans="1:12" ht="41.25" customHeight="1" x14ac:dyDescent="0.25">
      <c r="A190" s="6"/>
      <c r="B190" s="3"/>
      <c r="C190" s="3"/>
      <c r="I190" s="3"/>
      <c r="J190" s="3"/>
      <c r="K190" s="3"/>
      <c r="L190" s="3"/>
    </row>
    <row r="191" spans="1:12" ht="41.25" customHeight="1" x14ac:dyDescent="0.25">
      <c r="A191" s="6"/>
      <c r="B191" s="3"/>
      <c r="C191" s="3"/>
      <c r="I191" s="3"/>
      <c r="J191" s="3"/>
      <c r="K191" s="3"/>
      <c r="L191" s="3"/>
    </row>
    <row r="192" spans="1:12" ht="41.25" customHeight="1" x14ac:dyDescent="0.25">
      <c r="A192" s="6"/>
      <c r="B192" s="3"/>
      <c r="C192" s="3"/>
      <c r="I192" s="3"/>
      <c r="J192" s="3"/>
      <c r="K192" s="3"/>
      <c r="L192" s="3"/>
    </row>
    <row r="193" spans="1:12" ht="41.25" customHeight="1" x14ac:dyDescent="0.25">
      <c r="A193" s="6"/>
      <c r="B193" s="3"/>
      <c r="C193" s="3"/>
      <c r="I193" s="3"/>
      <c r="J193" s="3"/>
      <c r="K193" s="3"/>
      <c r="L193" s="3"/>
    </row>
    <row r="194" spans="1:12" ht="41.25" customHeight="1" x14ac:dyDescent="0.25">
      <c r="A194" s="6"/>
      <c r="B194" s="3"/>
      <c r="C194" s="3"/>
      <c r="I194" s="3"/>
      <c r="J194" s="3"/>
      <c r="K194" s="3"/>
      <c r="L194" s="3"/>
    </row>
    <row r="195" spans="1:12" ht="41.25" customHeight="1" x14ac:dyDescent="0.25">
      <c r="A195" s="6"/>
      <c r="B195" s="3"/>
      <c r="C195" s="3"/>
      <c r="I195" s="3"/>
      <c r="J195" s="3"/>
      <c r="K195" s="3"/>
      <c r="L195" s="3"/>
    </row>
    <row r="196" spans="1:12" ht="41.25" customHeight="1" x14ac:dyDescent="0.25">
      <c r="A196" s="6"/>
      <c r="B196" s="3"/>
      <c r="C196" s="3"/>
      <c r="I196" s="3"/>
      <c r="J196" s="3"/>
      <c r="K196" s="3"/>
      <c r="L196" s="3"/>
    </row>
    <row r="197" spans="1:12" ht="41.25" customHeight="1" x14ac:dyDescent="0.25">
      <c r="A197" s="6"/>
      <c r="B197" s="3"/>
      <c r="C197" s="3"/>
      <c r="I197" s="3"/>
      <c r="J197" s="3"/>
      <c r="K197" s="3"/>
      <c r="L197" s="3"/>
    </row>
    <row r="198" spans="1:12" ht="41.25" customHeight="1" x14ac:dyDescent="0.25">
      <c r="A198" s="6"/>
      <c r="B198" s="3"/>
      <c r="C198" s="3"/>
      <c r="I198" s="3"/>
      <c r="J198" s="3"/>
      <c r="K198" s="3"/>
      <c r="L198" s="3"/>
    </row>
    <row r="199" spans="1:12" ht="41.25" customHeight="1" x14ac:dyDescent="0.25">
      <c r="A199" s="6"/>
      <c r="B199" s="3"/>
      <c r="C199" s="3"/>
      <c r="I199" s="3"/>
      <c r="J199" s="3"/>
      <c r="K199" s="3"/>
      <c r="L199" s="3"/>
    </row>
    <row r="200" spans="1:12" ht="41.25" customHeight="1" x14ac:dyDescent="0.25">
      <c r="A200" s="6"/>
      <c r="B200" s="3"/>
      <c r="C200" s="3"/>
      <c r="I200" s="3"/>
      <c r="J200" s="3"/>
      <c r="K200" s="3"/>
      <c r="L200" s="3"/>
    </row>
    <row r="201" spans="1:12" ht="41.25" customHeight="1" x14ac:dyDescent="0.25">
      <c r="A201" s="6"/>
      <c r="B201" s="3"/>
      <c r="C201" s="3"/>
      <c r="I201" s="3"/>
      <c r="J201" s="3"/>
      <c r="K201" s="3"/>
      <c r="L201" s="3"/>
    </row>
    <row r="202" spans="1:12" ht="41.25" customHeight="1" x14ac:dyDescent="0.25">
      <c r="A202" s="6"/>
      <c r="B202" s="3"/>
      <c r="C202" s="3"/>
      <c r="I202" s="3"/>
      <c r="J202" s="3"/>
      <c r="K202" s="3"/>
      <c r="L202" s="3"/>
    </row>
    <row r="203" spans="1:12" ht="41.25" customHeight="1" x14ac:dyDescent="0.25">
      <c r="A203" s="6"/>
      <c r="B203" s="3"/>
      <c r="C203" s="3"/>
      <c r="I203" s="3"/>
      <c r="J203" s="3"/>
      <c r="K203" s="3"/>
      <c r="L203" s="3"/>
    </row>
    <row r="204" spans="1:12" ht="41.25" customHeight="1" x14ac:dyDescent="0.25">
      <c r="A204" s="6"/>
      <c r="B204" s="3"/>
      <c r="C204" s="3"/>
      <c r="I204" s="3"/>
      <c r="J204" s="3"/>
      <c r="K204" s="3"/>
      <c r="L204" s="3"/>
    </row>
    <row r="205" spans="1:12" ht="41.25" customHeight="1" x14ac:dyDescent="0.25">
      <c r="A205" s="6"/>
      <c r="B205" s="3"/>
      <c r="C205" s="3"/>
      <c r="I205" s="3"/>
      <c r="J205" s="3"/>
      <c r="K205" s="3"/>
      <c r="L205" s="3"/>
    </row>
    <row r="206" spans="1:12" ht="41.25" customHeight="1" x14ac:dyDescent="0.25">
      <c r="A206" s="6"/>
      <c r="B206" s="3"/>
      <c r="C206" s="3"/>
      <c r="I206" s="3"/>
      <c r="J206" s="3"/>
      <c r="K206" s="3"/>
      <c r="L206" s="3"/>
    </row>
    <row r="207" spans="1:12" ht="41.25" customHeight="1" x14ac:dyDescent="0.25">
      <c r="A207" s="6"/>
      <c r="B207" s="3"/>
      <c r="C207" s="3"/>
      <c r="I207" s="3"/>
      <c r="J207" s="3"/>
      <c r="K207" s="3"/>
      <c r="L207" s="3"/>
    </row>
    <row r="208" spans="1:12" ht="41.25" customHeight="1" x14ac:dyDescent="0.25">
      <c r="A208" s="6"/>
      <c r="B208" s="3"/>
      <c r="C208" s="3"/>
      <c r="I208" s="3"/>
      <c r="J208" s="3"/>
      <c r="K208" s="3"/>
      <c r="L208" s="3"/>
    </row>
    <row r="209" spans="1:12" ht="41.25" customHeight="1" x14ac:dyDescent="0.25">
      <c r="A209" s="6"/>
      <c r="B209" s="3"/>
      <c r="C209" s="3"/>
      <c r="I209" s="3"/>
      <c r="J209" s="3"/>
      <c r="K209" s="3"/>
      <c r="L209" s="3"/>
    </row>
    <row r="210" spans="1:12" ht="41.25" customHeight="1" x14ac:dyDescent="0.25">
      <c r="A210" s="6"/>
      <c r="B210" s="3"/>
      <c r="C210" s="3"/>
      <c r="I210" s="3"/>
      <c r="J210" s="3"/>
      <c r="K210" s="3"/>
      <c r="L210" s="3"/>
    </row>
    <row r="211" spans="1:12" ht="41.25" customHeight="1" x14ac:dyDescent="0.25">
      <c r="A211" s="6"/>
      <c r="B211" s="3"/>
      <c r="C211" s="3"/>
      <c r="I211" s="3"/>
      <c r="J211" s="3"/>
      <c r="K211" s="3"/>
      <c r="L211" s="3"/>
    </row>
    <row r="212" spans="1:12" ht="41.25" customHeight="1" x14ac:dyDescent="0.25">
      <c r="A212" s="6"/>
      <c r="B212" s="3"/>
      <c r="C212" s="3"/>
      <c r="I212" s="3"/>
      <c r="J212" s="3"/>
      <c r="K212" s="3"/>
      <c r="L212" s="3"/>
    </row>
    <row r="213" spans="1:12" ht="41.25" customHeight="1" x14ac:dyDescent="0.25">
      <c r="A213" s="6"/>
      <c r="B213" s="3"/>
      <c r="C213" s="3"/>
      <c r="I213" s="3"/>
      <c r="J213" s="3"/>
      <c r="K213" s="3"/>
      <c r="L213" s="3"/>
    </row>
    <row r="214" spans="1:12" ht="41.25" customHeight="1" x14ac:dyDescent="0.25">
      <c r="A214" s="6"/>
      <c r="B214" s="3"/>
      <c r="C214" s="3"/>
      <c r="I214" s="3"/>
      <c r="J214" s="3"/>
      <c r="K214" s="3"/>
      <c r="L214" s="3"/>
    </row>
    <row r="215" spans="1:12" ht="41.25" customHeight="1" x14ac:dyDescent="0.25">
      <c r="A215" s="6"/>
      <c r="B215" s="3"/>
      <c r="C215" s="3"/>
      <c r="I215" s="3"/>
      <c r="J215" s="3"/>
      <c r="K215" s="3"/>
      <c r="L215" s="3"/>
    </row>
    <row r="216" spans="1:12" ht="41.25" customHeight="1" x14ac:dyDescent="0.25">
      <c r="A216" s="6"/>
      <c r="B216" s="3"/>
      <c r="C216" s="3"/>
      <c r="I216" s="3"/>
      <c r="J216" s="3"/>
      <c r="K216" s="3"/>
      <c r="L216" s="3"/>
    </row>
    <row r="217" spans="1:12" ht="41.25" customHeight="1" x14ac:dyDescent="0.25">
      <c r="A217" s="6"/>
      <c r="B217" s="3"/>
      <c r="C217" s="3"/>
      <c r="I217" s="3"/>
      <c r="J217" s="3"/>
      <c r="K217" s="3"/>
      <c r="L217" s="3"/>
    </row>
    <row r="218" spans="1:12" ht="41.25" customHeight="1" x14ac:dyDescent="0.25">
      <c r="A218" s="6"/>
      <c r="B218" s="3"/>
      <c r="C218" s="3"/>
      <c r="I218" s="3"/>
      <c r="J218" s="3"/>
      <c r="K218" s="3"/>
      <c r="L218" s="3"/>
    </row>
    <row r="219" spans="1:12" ht="41.25" customHeight="1" x14ac:dyDescent="0.25">
      <c r="A219" s="6"/>
      <c r="B219" s="3"/>
      <c r="C219" s="3"/>
      <c r="I219" s="3"/>
      <c r="J219" s="3"/>
      <c r="K219" s="3"/>
      <c r="L219" s="3"/>
    </row>
    <row r="220" spans="1:12" ht="41.25" customHeight="1" x14ac:dyDescent="0.25">
      <c r="A220" s="6"/>
      <c r="B220" s="3"/>
      <c r="C220" s="3"/>
      <c r="I220" s="3"/>
      <c r="J220" s="3"/>
      <c r="K220" s="3"/>
      <c r="L220" s="3"/>
    </row>
    <row r="221" spans="1:12" ht="41.25" customHeight="1" x14ac:dyDescent="0.25">
      <c r="A221" s="6"/>
      <c r="B221" s="3"/>
      <c r="C221" s="3"/>
      <c r="I221" s="3"/>
      <c r="J221" s="3"/>
      <c r="K221" s="3"/>
      <c r="L221" s="3"/>
    </row>
    <row r="222" spans="1:12" ht="41.25" customHeight="1" x14ac:dyDescent="0.25">
      <c r="A222" s="6"/>
      <c r="B222" s="3"/>
      <c r="C222" s="3"/>
      <c r="I222" s="3"/>
      <c r="J222" s="3"/>
      <c r="K222" s="3"/>
      <c r="L222" s="3"/>
    </row>
    <row r="223" spans="1:12" ht="41.25" customHeight="1" x14ac:dyDescent="0.25">
      <c r="A223" s="6"/>
      <c r="B223" s="3"/>
      <c r="C223" s="3"/>
      <c r="I223" s="3"/>
      <c r="J223" s="3"/>
      <c r="K223" s="3"/>
      <c r="L223" s="3"/>
    </row>
    <row r="224" spans="1:12" ht="41.25" customHeight="1" x14ac:dyDescent="0.25">
      <c r="A224" s="6"/>
      <c r="B224" s="3"/>
      <c r="C224" s="3"/>
      <c r="I224" s="3"/>
      <c r="J224" s="3"/>
      <c r="K224" s="3"/>
      <c r="L224" s="3"/>
    </row>
    <row r="225" spans="1:12" ht="41.25" customHeight="1" x14ac:dyDescent="0.25">
      <c r="A225" s="6"/>
      <c r="B225" s="3"/>
      <c r="C225" s="3"/>
      <c r="I225" s="3"/>
      <c r="J225" s="3"/>
      <c r="K225" s="3"/>
      <c r="L225" s="3"/>
    </row>
    <row r="226" spans="1:12" ht="41.25" customHeight="1" x14ac:dyDescent="0.25">
      <c r="A226" s="6"/>
      <c r="B226" s="3"/>
      <c r="C226" s="3"/>
      <c r="I226" s="3"/>
      <c r="J226" s="3"/>
      <c r="K226" s="3"/>
      <c r="L226" s="3"/>
    </row>
    <row r="227" spans="1:12" ht="41.25" customHeight="1" x14ac:dyDescent="0.25">
      <c r="A227" s="6"/>
      <c r="B227" s="3"/>
      <c r="C227" s="3"/>
      <c r="I227" s="3"/>
      <c r="J227" s="3"/>
      <c r="K227" s="3"/>
      <c r="L227" s="3"/>
    </row>
    <row r="228" spans="1:12" ht="41.25" customHeight="1" x14ac:dyDescent="0.25">
      <c r="A228" s="6"/>
      <c r="B228" s="3"/>
      <c r="C228" s="3"/>
      <c r="I228" s="3"/>
      <c r="J228" s="3"/>
      <c r="K228" s="3"/>
      <c r="L228" s="3"/>
    </row>
    <row r="229" spans="1:12" ht="41.25" customHeight="1" x14ac:dyDescent="0.25">
      <c r="A229" s="6"/>
      <c r="B229" s="3"/>
      <c r="C229" s="3"/>
      <c r="I229" s="3"/>
      <c r="J229" s="3"/>
      <c r="K229" s="3"/>
      <c r="L229" s="3"/>
    </row>
    <row r="230" spans="1:12" ht="41.25" customHeight="1" x14ac:dyDescent="0.25">
      <c r="A230" s="6"/>
      <c r="B230" s="3"/>
      <c r="C230" s="3"/>
      <c r="I230" s="3"/>
      <c r="J230" s="3"/>
      <c r="K230" s="3"/>
      <c r="L230" s="3"/>
    </row>
    <row r="231" spans="1:12" ht="41.25" customHeight="1" x14ac:dyDescent="0.25">
      <c r="A231" s="6"/>
      <c r="B231" s="3"/>
      <c r="C231" s="3"/>
      <c r="I231" s="3"/>
      <c r="J231" s="3"/>
      <c r="K231" s="3"/>
      <c r="L231" s="3"/>
    </row>
    <row r="232" spans="1:12" ht="41.25" customHeight="1" x14ac:dyDescent="0.25">
      <c r="A232" s="6"/>
      <c r="B232" s="3"/>
      <c r="C232" s="3"/>
      <c r="I232" s="3"/>
      <c r="J232" s="3"/>
      <c r="K232" s="3"/>
      <c r="L232" s="3"/>
    </row>
    <row r="233" spans="1:12" ht="41.25" customHeight="1" x14ac:dyDescent="0.25">
      <c r="A233" s="6"/>
      <c r="B233" s="3"/>
      <c r="C233" s="3"/>
      <c r="I233" s="3"/>
      <c r="J233" s="3"/>
      <c r="K233" s="3"/>
      <c r="L233" s="3"/>
    </row>
    <row r="234" spans="1:12" ht="41.25" customHeight="1" x14ac:dyDescent="0.25">
      <c r="A234" s="6"/>
      <c r="B234" s="3"/>
      <c r="C234" s="3"/>
      <c r="I234" s="3"/>
      <c r="J234" s="3"/>
      <c r="K234" s="3"/>
      <c r="L234" s="3"/>
    </row>
    <row r="235" spans="1:12" ht="41.25" customHeight="1" x14ac:dyDescent="0.25">
      <c r="A235" s="6"/>
      <c r="B235" s="3"/>
      <c r="C235" s="3"/>
      <c r="I235" s="3"/>
      <c r="J235" s="3"/>
      <c r="K235" s="3"/>
      <c r="L235" s="3"/>
    </row>
    <row r="236" spans="1:12" ht="41.25" customHeight="1" x14ac:dyDescent="0.25">
      <c r="A236" s="6"/>
      <c r="B236" s="3"/>
      <c r="C236" s="3"/>
      <c r="I236" s="3"/>
      <c r="J236" s="3"/>
      <c r="K236" s="3"/>
      <c r="L236" s="3"/>
    </row>
    <row r="237" spans="1:12" ht="41.25" customHeight="1" x14ac:dyDescent="0.25">
      <c r="A237" s="6"/>
      <c r="B237" s="3"/>
      <c r="C237" s="3"/>
      <c r="I237" s="3"/>
      <c r="J237" s="3"/>
      <c r="K237" s="3"/>
      <c r="L237" s="3"/>
    </row>
    <row r="238" spans="1:12" ht="41.25" customHeight="1" x14ac:dyDescent="0.25">
      <c r="A238" s="6"/>
      <c r="B238" s="3"/>
      <c r="C238" s="3"/>
      <c r="I238" s="3"/>
      <c r="J238" s="3"/>
      <c r="K238" s="3"/>
      <c r="L238" s="3"/>
    </row>
    <row r="239" spans="1:12" ht="41.25" customHeight="1" x14ac:dyDescent="0.25">
      <c r="A239" s="6"/>
      <c r="B239" s="3"/>
      <c r="C239" s="3"/>
      <c r="I239" s="3"/>
      <c r="J239" s="3"/>
      <c r="K239" s="3"/>
      <c r="L239" s="3"/>
    </row>
    <row r="240" spans="1:12" ht="41.25" customHeight="1" x14ac:dyDescent="0.25">
      <c r="A240" s="6"/>
      <c r="B240" s="3"/>
      <c r="C240" s="3"/>
      <c r="I240" s="3"/>
      <c r="J240" s="3"/>
      <c r="K240" s="3"/>
      <c r="L240" s="3"/>
    </row>
    <row r="241" spans="1:12" ht="41.25" customHeight="1" x14ac:dyDescent="0.25">
      <c r="A241" s="6"/>
      <c r="B241" s="3"/>
      <c r="C241" s="3"/>
      <c r="I241" s="3"/>
      <c r="J241" s="3"/>
      <c r="K241" s="3"/>
      <c r="L241" s="3"/>
    </row>
    <row r="242" spans="1:12" ht="41.25" customHeight="1" x14ac:dyDescent="0.25">
      <c r="A242" s="6"/>
      <c r="B242" s="3"/>
      <c r="C242" s="3"/>
      <c r="I242" s="3"/>
      <c r="J242" s="3"/>
      <c r="K242" s="3"/>
      <c r="L242" s="3"/>
    </row>
    <row r="243" spans="1:12" ht="41.25" customHeight="1" x14ac:dyDescent="0.25">
      <c r="A243" s="6"/>
      <c r="B243" s="3"/>
      <c r="C243" s="3"/>
      <c r="I243" s="3"/>
      <c r="J243" s="3"/>
      <c r="K243" s="3"/>
      <c r="L243" s="3"/>
    </row>
    <row r="244" spans="1:12" ht="41.25" customHeight="1" x14ac:dyDescent="0.25">
      <c r="A244" s="6"/>
      <c r="B244" s="3"/>
      <c r="C244" s="3"/>
      <c r="I244" s="3"/>
      <c r="J244" s="3"/>
      <c r="K244" s="3"/>
      <c r="L244" s="3"/>
    </row>
    <row r="245" spans="1:12" ht="41.25" customHeight="1" x14ac:dyDescent="0.25">
      <c r="A245" s="6"/>
      <c r="B245" s="3"/>
      <c r="C245" s="3"/>
      <c r="I245" s="3"/>
      <c r="J245" s="3"/>
      <c r="K245" s="3"/>
      <c r="L245" s="3"/>
    </row>
    <row r="246" spans="1:12" ht="41.25" customHeight="1" x14ac:dyDescent="0.25">
      <c r="A246" s="6"/>
      <c r="B246" s="3"/>
      <c r="C246" s="3"/>
      <c r="I246" s="3"/>
      <c r="J246" s="3"/>
      <c r="K246" s="3"/>
      <c r="L246" s="3"/>
    </row>
    <row r="247" spans="1:12" ht="41.25" customHeight="1" x14ac:dyDescent="0.25">
      <c r="A247" s="6"/>
      <c r="B247" s="3"/>
      <c r="C247" s="3"/>
      <c r="I247" s="3"/>
      <c r="J247" s="3"/>
      <c r="K247" s="3"/>
      <c r="L247" s="3"/>
    </row>
    <row r="248" spans="1:12" ht="41.25" customHeight="1" x14ac:dyDescent="0.25">
      <c r="A248" s="6"/>
      <c r="B248" s="3"/>
      <c r="C248" s="3"/>
      <c r="I248" s="3"/>
      <c r="J248" s="3"/>
      <c r="K248" s="3"/>
      <c r="L248" s="3"/>
    </row>
    <row r="249" spans="1:12" ht="41.25" customHeight="1" x14ac:dyDescent="0.25">
      <c r="A249" s="6"/>
      <c r="B249" s="3"/>
      <c r="C249" s="3"/>
      <c r="I249" s="3"/>
      <c r="J249" s="3"/>
      <c r="K249" s="3"/>
      <c r="L249" s="3"/>
    </row>
    <row r="250" spans="1:12" ht="41.25" customHeight="1" x14ac:dyDescent="0.25">
      <c r="A250" s="6"/>
      <c r="B250" s="3"/>
      <c r="C250" s="3"/>
      <c r="I250" s="3"/>
      <c r="J250" s="3"/>
      <c r="K250" s="3"/>
      <c r="L250" s="3"/>
    </row>
    <row r="251" spans="1:12" ht="41.25" customHeight="1" x14ac:dyDescent="0.25">
      <c r="A251" s="6"/>
      <c r="B251" s="3"/>
      <c r="C251" s="3"/>
      <c r="I251" s="3"/>
      <c r="J251" s="3"/>
      <c r="K251" s="3"/>
      <c r="L251" s="3"/>
    </row>
    <row r="252" spans="1:12" ht="41.25" customHeight="1" x14ac:dyDescent="0.25">
      <c r="A252" s="6"/>
      <c r="B252" s="3"/>
      <c r="C252" s="3"/>
      <c r="I252" s="3"/>
      <c r="J252" s="3"/>
      <c r="K252" s="3"/>
      <c r="L252" s="3"/>
    </row>
    <row r="253" spans="1:12" ht="41.25" customHeight="1" x14ac:dyDescent="0.25">
      <c r="A253" s="6"/>
      <c r="B253" s="3"/>
      <c r="C253" s="3"/>
      <c r="I253" s="3"/>
      <c r="J253" s="3"/>
      <c r="K253" s="3"/>
      <c r="L253" s="3"/>
    </row>
    <row r="254" spans="1:12" ht="41.25" customHeight="1" x14ac:dyDescent="0.25">
      <c r="A254" s="6"/>
      <c r="B254" s="3"/>
      <c r="C254" s="3"/>
      <c r="I254" s="3"/>
      <c r="J254" s="3"/>
      <c r="K254" s="3"/>
      <c r="L254" s="3"/>
    </row>
    <row r="255" spans="1:12" ht="41.25" customHeight="1" x14ac:dyDescent="0.25">
      <c r="A255" s="6"/>
      <c r="B255" s="3"/>
      <c r="C255" s="3"/>
      <c r="I255" s="3"/>
      <c r="J255" s="3"/>
      <c r="K255" s="3"/>
      <c r="L255" s="3"/>
    </row>
    <row r="256" spans="1:12" ht="41.25" customHeight="1" x14ac:dyDescent="0.25">
      <c r="A256" s="6"/>
      <c r="B256" s="3"/>
      <c r="C256" s="3"/>
      <c r="I256" s="3"/>
      <c r="J256" s="3"/>
      <c r="K256" s="3"/>
      <c r="L256" s="3"/>
    </row>
    <row r="257" spans="1:12" ht="41.25" customHeight="1" x14ac:dyDescent="0.25">
      <c r="A257" s="6"/>
      <c r="B257" s="3"/>
      <c r="C257" s="3"/>
      <c r="I257" s="3"/>
      <c r="J257" s="3"/>
      <c r="K257" s="3"/>
      <c r="L257" s="3"/>
    </row>
    <row r="258" spans="1:12" ht="41.25" customHeight="1" x14ac:dyDescent="0.25">
      <c r="A258" s="6"/>
      <c r="B258" s="3"/>
      <c r="C258" s="3"/>
      <c r="I258" s="3"/>
      <c r="J258" s="3"/>
      <c r="K258" s="3"/>
      <c r="L258" s="3"/>
    </row>
    <row r="259" spans="1:12" ht="41.25" customHeight="1" x14ac:dyDescent="0.25">
      <c r="A259" s="6"/>
      <c r="B259" s="3"/>
      <c r="C259" s="3"/>
      <c r="I259" s="3"/>
      <c r="J259" s="3"/>
      <c r="K259" s="3"/>
      <c r="L259" s="3"/>
    </row>
    <row r="260" spans="1:12" ht="41.25" customHeight="1" x14ac:dyDescent="0.25">
      <c r="A260" s="6"/>
      <c r="B260" s="3"/>
      <c r="C260" s="3"/>
      <c r="I260" s="3"/>
      <c r="J260" s="3"/>
      <c r="K260" s="3"/>
      <c r="L260" s="3"/>
    </row>
    <row r="261" spans="1:12" ht="41.25" customHeight="1" x14ac:dyDescent="0.25">
      <c r="A261" s="6"/>
      <c r="B261" s="3"/>
      <c r="C261" s="3"/>
      <c r="I261" s="3"/>
      <c r="J261" s="3"/>
      <c r="K261" s="3"/>
      <c r="L261" s="3"/>
    </row>
    <row r="262" spans="1:12" ht="41.25" customHeight="1" x14ac:dyDescent="0.25">
      <c r="A262" s="6"/>
      <c r="B262" s="3"/>
      <c r="C262" s="3"/>
      <c r="I262" s="3"/>
      <c r="J262" s="3"/>
      <c r="K262" s="3"/>
      <c r="L262" s="3"/>
    </row>
    <row r="263" spans="1:12" ht="41.25" customHeight="1" x14ac:dyDescent="0.25">
      <c r="A263" s="6"/>
      <c r="B263" s="3"/>
      <c r="C263" s="3"/>
      <c r="I263" s="3"/>
      <c r="J263" s="3"/>
      <c r="K263" s="3"/>
      <c r="L263" s="3"/>
    </row>
    <row r="264" spans="1:12" ht="41.25" customHeight="1" x14ac:dyDescent="0.25">
      <c r="A264" s="6"/>
      <c r="B264" s="3"/>
      <c r="C264" s="3"/>
      <c r="I264" s="3"/>
      <c r="J264" s="3"/>
      <c r="K264" s="3"/>
      <c r="L264" s="3"/>
    </row>
    <row r="265" spans="1:12" ht="41.25" customHeight="1" x14ac:dyDescent="0.25">
      <c r="A265" s="6"/>
      <c r="B265" s="3"/>
      <c r="C265" s="3"/>
      <c r="I265" s="3"/>
      <c r="J265" s="3"/>
      <c r="K265" s="3"/>
      <c r="L265" s="3"/>
    </row>
    <row r="266" spans="1:12" ht="41.25" customHeight="1" x14ac:dyDescent="0.25">
      <c r="A266" s="6"/>
      <c r="B266" s="3"/>
      <c r="C266" s="3"/>
      <c r="I266" s="3"/>
      <c r="J266" s="3"/>
      <c r="K266" s="3"/>
      <c r="L266" s="3"/>
    </row>
    <row r="267" spans="1:12" ht="41.25" customHeight="1" x14ac:dyDescent="0.25">
      <c r="A267" s="6"/>
      <c r="B267" s="3"/>
      <c r="C267" s="3"/>
      <c r="I267" s="3"/>
      <c r="J267" s="3"/>
      <c r="K267" s="3"/>
      <c r="L267" s="3"/>
    </row>
    <row r="268" spans="1:12" ht="41.25" customHeight="1" x14ac:dyDescent="0.25">
      <c r="A268" s="6"/>
      <c r="B268" s="3"/>
      <c r="C268" s="3"/>
      <c r="I268" s="3"/>
      <c r="J268" s="3"/>
      <c r="K268" s="3"/>
      <c r="L268" s="3"/>
    </row>
    <row r="269" spans="1:12" ht="41.25" customHeight="1" x14ac:dyDescent="0.25">
      <c r="A269" s="6"/>
      <c r="B269" s="3"/>
      <c r="C269" s="3"/>
      <c r="I269" s="3"/>
      <c r="J269" s="3"/>
      <c r="K269" s="3"/>
      <c r="L269" s="3"/>
    </row>
    <row r="270" spans="1:12" ht="41.25" customHeight="1" x14ac:dyDescent="0.25">
      <c r="A270" s="6"/>
      <c r="B270" s="3"/>
      <c r="C270" s="3"/>
      <c r="I270" s="3"/>
      <c r="J270" s="3"/>
      <c r="K270" s="3"/>
      <c r="L270" s="3"/>
    </row>
    <row r="271" spans="1:12" ht="41.25" customHeight="1" x14ac:dyDescent="0.25">
      <c r="A271" s="6"/>
      <c r="B271" s="3"/>
      <c r="C271" s="3"/>
      <c r="I271" s="3"/>
      <c r="J271" s="3"/>
      <c r="K271" s="3"/>
      <c r="L271" s="3"/>
    </row>
    <row r="272" spans="1:12" ht="41.25" customHeight="1" x14ac:dyDescent="0.25">
      <c r="A272" s="6"/>
      <c r="B272" s="3"/>
      <c r="C272" s="3"/>
      <c r="I272" s="3"/>
      <c r="J272" s="3"/>
      <c r="K272" s="3"/>
      <c r="L272" s="3"/>
    </row>
    <row r="273" spans="1:12" ht="41.25" customHeight="1" x14ac:dyDescent="0.25">
      <c r="A273" s="6"/>
      <c r="B273" s="3"/>
      <c r="C273" s="3"/>
      <c r="I273" s="3"/>
      <c r="J273" s="3"/>
      <c r="K273" s="3"/>
      <c r="L273" s="3"/>
    </row>
    <row r="274" spans="1:12" ht="41.25" customHeight="1" x14ac:dyDescent="0.25">
      <c r="A274" s="6"/>
      <c r="B274" s="3"/>
      <c r="C274" s="3"/>
      <c r="I274" s="3"/>
      <c r="J274" s="3"/>
      <c r="K274" s="3"/>
      <c r="L274" s="3"/>
    </row>
    <row r="275" spans="1:12" ht="41.25" customHeight="1" x14ac:dyDescent="0.25">
      <c r="A275" s="6"/>
      <c r="B275" s="3"/>
      <c r="C275" s="3"/>
      <c r="I275" s="3"/>
      <c r="J275" s="3"/>
      <c r="K275" s="3"/>
      <c r="L275" s="3"/>
    </row>
    <row r="276" spans="1:12" ht="41.25" customHeight="1" x14ac:dyDescent="0.25">
      <c r="A276" s="6"/>
      <c r="B276" s="3"/>
      <c r="C276" s="3"/>
      <c r="I276" s="3"/>
      <c r="J276" s="3"/>
      <c r="K276" s="3"/>
      <c r="L276" s="3"/>
    </row>
    <row r="277" spans="1:12" ht="41.25" customHeight="1" x14ac:dyDescent="0.25">
      <c r="A277" s="6"/>
      <c r="B277" s="3"/>
      <c r="C277" s="3"/>
      <c r="I277" s="3"/>
      <c r="J277" s="3"/>
      <c r="K277" s="3"/>
      <c r="L277" s="3"/>
    </row>
    <row r="278" spans="1:12" ht="41.25" customHeight="1" x14ac:dyDescent="0.25">
      <c r="A278" s="6"/>
      <c r="B278" s="3"/>
      <c r="C278" s="3"/>
      <c r="I278" s="3"/>
      <c r="J278" s="3"/>
      <c r="K278" s="3"/>
      <c r="L278" s="3"/>
    </row>
    <row r="279" spans="1:12" ht="41.25" customHeight="1" x14ac:dyDescent="0.25">
      <c r="A279" s="6"/>
      <c r="B279" s="3"/>
      <c r="C279" s="3"/>
      <c r="I279" s="3"/>
      <c r="J279" s="3"/>
      <c r="K279" s="3"/>
      <c r="L279" s="3"/>
    </row>
    <row r="280" spans="1:12" ht="41.25" customHeight="1" x14ac:dyDescent="0.25">
      <c r="A280" s="6"/>
      <c r="B280" s="3"/>
      <c r="C280" s="3"/>
      <c r="I280" s="3"/>
      <c r="J280" s="3"/>
      <c r="K280" s="3"/>
      <c r="L280" s="3"/>
    </row>
    <row r="281" spans="1:12" ht="41.25" customHeight="1" x14ac:dyDescent="0.25">
      <c r="A281" s="6"/>
      <c r="B281" s="3"/>
      <c r="C281" s="3"/>
      <c r="I281" s="3"/>
      <c r="J281" s="3"/>
      <c r="K281" s="3"/>
      <c r="L281" s="3"/>
    </row>
    <row r="282" spans="1:12" ht="41.25" customHeight="1" x14ac:dyDescent="0.25">
      <c r="A282" s="6"/>
      <c r="B282" s="3"/>
      <c r="C282" s="3"/>
      <c r="I282" s="3"/>
      <c r="J282" s="3"/>
      <c r="K282" s="3"/>
      <c r="L282" s="3"/>
    </row>
    <row r="283" spans="1:12" ht="41.25" customHeight="1" x14ac:dyDescent="0.25">
      <c r="A283" s="6"/>
      <c r="B283" s="3"/>
      <c r="C283" s="3"/>
      <c r="I283" s="3"/>
      <c r="J283" s="3"/>
      <c r="K283" s="3"/>
      <c r="L283" s="3"/>
    </row>
    <row r="284" spans="1:12" ht="41.25" customHeight="1" x14ac:dyDescent="0.25">
      <c r="A284" s="6"/>
      <c r="B284" s="3"/>
      <c r="C284" s="3"/>
      <c r="I284" s="3"/>
      <c r="J284" s="3"/>
      <c r="K284" s="3"/>
      <c r="L284" s="3"/>
    </row>
    <row r="285" spans="1:12" ht="41.25" customHeight="1" x14ac:dyDescent="0.25">
      <c r="A285" s="6"/>
      <c r="B285" s="3"/>
      <c r="C285" s="3"/>
      <c r="I285" s="3"/>
      <c r="J285" s="3"/>
      <c r="K285" s="3"/>
      <c r="L285" s="3"/>
    </row>
    <row r="286" spans="1:12" ht="41.25" customHeight="1" x14ac:dyDescent="0.25">
      <c r="A286" s="6"/>
      <c r="B286" s="3"/>
      <c r="C286" s="3"/>
      <c r="I286" s="3"/>
      <c r="J286" s="3"/>
      <c r="K286" s="3"/>
      <c r="L286" s="3"/>
    </row>
    <row r="287" spans="1:12" ht="41.25" customHeight="1" x14ac:dyDescent="0.25">
      <c r="A287" s="6"/>
      <c r="B287" s="3"/>
      <c r="C287" s="3"/>
      <c r="I287" s="3"/>
      <c r="J287" s="3"/>
      <c r="K287" s="3"/>
      <c r="L287" s="3"/>
    </row>
    <row r="288" spans="1:12" ht="41.25" customHeight="1" x14ac:dyDescent="0.25">
      <c r="A288" s="6"/>
      <c r="B288" s="3"/>
      <c r="C288" s="3"/>
      <c r="I288" s="3"/>
      <c r="J288" s="3"/>
      <c r="K288" s="3"/>
      <c r="L288" s="3"/>
    </row>
    <row r="289" spans="1:12" ht="41.25" customHeight="1" x14ac:dyDescent="0.25">
      <c r="A289" s="6"/>
      <c r="B289" s="3"/>
      <c r="C289" s="3"/>
      <c r="I289" s="3"/>
      <c r="J289" s="3"/>
      <c r="K289" s="3"/>
      <c r="L289" s="3"/>
    </row>
    <row r="290" spans="1:12" ht="41.25" customHeight="1" x14ac:dyDescent="0.25">
      <c r="A290" s="6"/>
      <c r="B290" s="3"/>
      <c r="C290" s="3"/>
      <c r="I290" s="3"/>
      <c r="J290" s="3"/>
      <c r="K290" s="3"/>
      <c r="L290" s="3"/>
    </row>
    <row r="291" spans="1:12" ht="41.25" customHeight="1" x14ac:dyDescent="0.25">
      <c r="A291" s="6"/>
      <c r="B291" s="3"/>
      <c r="C291" s="3"/>
      <c r="I291" s="3"/>
      <c r="J291" s="3"/>
      <c r="K291" s="3"/>
      <c r="L291" s="3"/>
    </row>
    <row r="292" spans="1:12" ht="41.25" customHeight="1" x14ac:dyDescent="0.25">
      <c r="A292" s="6"/>
      <c r="B292" s="3"/>
      <c r="C292" s="3"/>
      <c r="I292" s="3"/>
      <c r="J292" s="3"/>
      <c r="K292" s="3"/>
      <c r="L292" s="3"/>
    </row>
    <row r="293" spans="1:12" ht="41.25" customHeight="1" x14ac:dyDescent="0.25">
      <c r="A293" s="6"/>
      <c r="B293" s="3"/>
      <c r="C293" s="3"/>
      <c r="I293" s="3"/>
      <c r="J293" s="3"/>
      <c r="K293" s="3"/>
      <c r="L293" s="3"/>
    </row>
    <row r="294" spans="1:12" ht="41.25" customHeight="1" x14ac:dyDescent="0.25">
      <c r="A294" s="6"/>
      <c r="B294" s="3"/>
      <c r="C294" s="3"/>
      <c r="I294" s="3"/>
      <c r="J294" s="3"/>
      <c r="K294" s="3"/>
      <c r="L294" s="3"/>
    </row>
    <row r="295" spans="1:12" ht="41.25" customHeight="1" x14ac:dyDescent="0.25">
      <c r="A295" s="6"/>
      <c r="B295" s="3"/>
      <c r="C295" s="3"/>
      <c r="I295" s="3"/>
      <c r="J295" s="3"/>
      <c r="K295" s="3"/>
      <c r="L295" s="3"/>
    </row>
    <row r="296" spans="1:12" ht="41.25" customHeight="1" x14ac:dyDescent="0.25">
      <c r="A296" s="6"/>
      <c r="B296" s="3"/>
      <c r="C296" s="3"/>
      <c r="I296" s="3"/>
      <c r="J296" s="3"/>
      <c r="K296" s="3"/>
      <c r="L296" s="3"/>
    </row>
    <row r="297" spans="1:12" ht="41.25" customHeight="1" x14ac:dyDescent="0.25">
      <c r="A297" s="6"/>
      <c r="B297" s="3"/>
      <c r="C297" s="3"/>
      <c r="I297" s="3"/>
      <c r="J297" s="3"/>
      <c r="K297" s="3"/>
      <c r="L297" s="3"/>
    </row>
    <row r="298" spans="1:12" ht="41.25" customHeight="1" x14ac:dyDescent="0.25">
      <c r="A298" s="6"/>
      <c r="B298" s="3"/>
      <c r="C298" s="3"/>
      <c r="I298" s="3"/>
      <c r="J298" s="3"/>
      <c r="K298" s="3"/>
      <c r="L298" s="3"/>
    </row>
    <row r="299" spans="1:12" ht="41.25" customHeight="1" x14ac:dyDescent="0.25">
      <c r="A299" s="6"/>
      <c r="B299" s="3"/>
      <c r="C299" s="3"/>
      <c r="I299" s="3"/>
      <c r="J299" s="3"/>
      <c r="K299" s="3"/>
      <c r="L299" s="3"/>
    </row>
    <row r="300" spans="1:12" ht="41.25" customHeight="1" x14ac:dyDescent="0.25">
      <c r="A300" s="6"/>
      <c r="B300" s="3"/>
      <c r="C300" s="3"/>
      <c r="I300" s="3"/>
      <c r="J300" s="3"/>
      <c r="K300" s="3"/>
      <c r="L300" s="3"/>
    </row>
    <row r="301" spans="1:12" ht="41.25" customHeight="1" x14ac:dyDescent="0.25">
      <c r="A301" s="6"/>
      <c r="B301" s="3"/>
      <c r="C301" s="3"/>
      <c r="I301" s="3"/>
      <c r="J301" s="3"/>
      <c r="K301" s="3"/>
      <c r="L301" s="3"/>
    </row>
    <row r="302" spans="1:12" ht="41.25" customHeight="1" x14ac:dyDescent="0.25">
      <c r="A302" s="6"/>
      <c r="B302" s="3"/>
      <c r="C302" s="3"/>
      <c r="I302" s="3"/>
      <c r="J302" s="3"/>
      <c r="K302" s="3"/>
      <c r="L302" s="3"/>
    </row>
    <row r="303" spans="1:12" ht="41.25" customHeight="1" x14ac:dyDescent="0.25">
      <c r="A303" s="6"/>
      <c r="B303" s="3"/>
      <c r="C303" s="3"/>
      <c r="I303" s="3"/>
      <c r="J303" s="3"/>
      <c r="K303" s="3"/>
      <c r="L303" s="3"/>
    </row>
    <row r="304" spans="1:12" ht="41.25" customHeight="1" x14ac:dyDescent="0.25">
      <c r="A304" s="6"/>
      <c r="B304" s="3"/>
      <c r="C304" s="3"/>
      <c r="I304" s="3"/>
      <c r="J304" s="3"/>
      <c r="K304" s="3"/>
      <c r="L304" s="3"/>
    </row>
    <row r="305" spans="1:12" ht="41.25" customHeight="1" x14ac:dyDescent="0.25">
      <c r="A305" s="6"/>
      <c r="B305" s="3"/>
      <c r="C305" s="3"/>
      <c r="I305" s="3"/>
      <c r="J305" s="3"/>
      <c r="K305" s="3"/>
      <c r="L305" s="3"/>
    </row>
    <row r="306" spans="1:12" ht="41.25" customHeight="1" x14ac:dyDescent="0.25">
      <c r="A306" s="6"/>
      <c r="B306" s="3"/>
      <c r="C306" s="3"/>
      <c r="I306" s="3"/>
      <c r="J306" s="3"/>
      <c r="K306" s="3"/>
      <c r="L306" s="3"/>
    </row>
    <row r="307" spans="1:12" ht="41.25" customHeight="1" x14ac:dyDescent="0.25">
      <c r="A307" s="6"/>
      <c r="B307" s="3"/>
      <c r="C307" s="3"/>
      <c r="I307" s="3"/>
      <c r="J307" s="3"/>
      <c r="K307" s="3"/>
      <c r="L307" s="3"/>
    </row>
    <row r="308" spans="1:12" ht="41.25" customHeight="1" x14ac:dyDescent="0.25">
      <c r="A308" s="6"/>
      <c r="B308" s="3"/>
      <c r="C308" s="3"/>
      <c r="I308" s="3"/>
      <c r="J308" s="3"/>
      <c r="K308" s="3"/>
      <c r="L308" s="3"/>
    </row>
    <row r="309" spans="1:12" ht="41.25" customHeight="1" x14ac:dyDescent="0.25">
      <c r="A309" s="6"/>
      <c r="B309" s="3"/>
      <c r="C309" s="3"/>
      <c r="I309" s="3"/>
      <c r="J309" s="3"/>
      <c r="K309" s="3"/>
      <c r="L309" s="3"/>
    </row>
    <row r="310" spans="1:12" ht="41.25" customHeight="1" x14ac:dyDescent="0.25">
      <c r="A310" s="6"/>
      <c r="B310" s="3"/>
      <c r="C310" s="3"/>
      <c r="I310" s="3"/>
      <c r="J310" s="3"/>
      <c r="K310" s="3"/>
      <c r="L310" s="3"/>
    </row>
    <row r="311" spans="1:12" ht="41.25" customHeight="1" x14ac:dyDescent="0.25">
      <c r="A311" s="6"/>
      <c r="B311" s="3"/>
      <c r="C311" s="3"/>
      <c r="I311" s="3"/>
      <c r="J311" s="3"/>
      <c r="K311" s="3"/>
      <c r="L311" s="3"/>
    </row>
    <row r="312" spans="1:12" ht="41.25" customHeight="1" x14ac:dyDescent="0.25">
      <c r="A312" s="6"/>
      <c r="B312" s="3"/>
      <c r="C312" s="3"/>
      <c r="I312" s="3"/>
      <c r="J312" s="3"/>
      <c r="K312" s="3"/>
      <c r="L312" s="3"/>
    </row>
    <row r="313" spans="1:12" ht="41.25" customHeight="1" x14ac:dyDescent="0.25">
      <c r="A313" s="6"/>
      <c r="B313" s="3"/>
      <c r="C313" s="3"/>
      <c r="I313" s="3"/>
      <c r="J313" s="3"/>
      <c r="K313" s="3"/>
      <c r="L313" s="3"/>
    </row>
    <row r="314" spans="1:12" ht="41.25" customHeight="1" x14ac:dyDescent="0.25">
      <c r="A314" s="6"/>
      <c r="B314" s="3"/>
      <c r="C314" s="3"/>
      <c r="I314" s="3"/>
      <c r="J314" s="3"/>
      <c r="K314" s="3"/>
      <c r="L314" s="3"/>
    </row>
    <row r="315" spans="1:12" ht="41.25" customHeight="1" x14ac:dyDescent="0.25">
      <c r="A315" s="6"/>
      <c r="B315" s="3"/>
      <c r="C315" s="3"/>
      <c r="I315" s="3"/>
      <c r="J315" s="3"/>
      <c r="K315" s="3"/>
      <c r="L315" s="3"/>
    </row>
    <row r="316" spans="1:12" ht="41.25" customHeight="1" x14ac:dyDescent="0.25">
      <c r="A316" s="6"/>
      <c r="B316" s="3"/>
      <c r="C316" s="3"/>
      <c r="I316" s="3"/>
      <c r="J316" s="3"/>
      <c r="K316" s="3"/>
      <c r="L316" s="3"/>
    </row>
    <row r="317" spans="1:12" ht="41.25" customHeight="1" x14ac:dyDescent="0.25">
      <c r="A317" s="6"/>
      <c r="B317" s="3"/>
      <c r="C317" s="3"/>
      <c r="I317" s="3"/>
      <c r="J317" s="3"/>
      <c r="K317" s="3"/>
      <c r="L317" s="3"/>
    </row>
    <row r="318" spans="1:12" ht="41.25" customHeight="1" x14ac:dyDescent="0.25">
      <c r="A318" s="6"/>
      <c r="B318" s="3"/>
      <c r="C318" s="3"/>
      <c r="I318" s="3"/>
      <c r="J318" s="3"/>
      <c r="K318" s="3"/>
      <c r="L318" s="3"/>
    </row>
    <row r="319" spans="1:12" ht="41.25" customHeight="1" x14ac:dyDescent="0.25">
      <c r="A319" s="6"/>
      <c r="B319" s="3"/>
      <c r="C319" s="3"/>
      <c r="I319" s="3"/>
      <c r="J319" s="3"/>
      <c r="K319" s="3"/>
      <c r="L319" s="3"/>
    </row>
    <row r="320" spans="1:12" ht="41.25" customHeight="1" x14ac:dyDescent="0.25">
      <c r="A320" s="6"/>
      <c r="B320" s="3"/>
      <c r="C320" s="3"/>
      <c r="I320" s="3"/>
      <c r="J320" s="3"/>
      <c r="K320" s="3"/>
      <c r="L320" s="3"/>
    </row>
    <row r="321" spans="1:12" ht="41.25" customHeight="1" x14ac:dyDescent="0.25">
      <c r="A321" s="6"/>
      <c r="B321" s="3"/>
      <c r="C321" s="3"/>
      <c r="I321" s="3"/>
      <c r="J321" s="3"/>
      <c r="K321" s="3"/>
      <c r="L321" s="3"/>
    </row>
    <row r="322" spans="1:12" ht="41.25" customHeight="1" x14ac:dyDescent="0.25">
      <c r="A322" s="6"/>
      <c r="B322" s="3"/>
      <c r="C322" s="3"/>
      <c r="I322" s="3"/>
      <c r="J322" s="3"/>
      <c r="K322" s="3"/>
      <c r="L322" s="3"/>
    </row>
    <row r="323" spans="1:12" ht="41.25" customHeight="1" x14ac:dyDescent="0.25">
      <c r="A323" s="6"/>
      <c r="B323" s="3"/>
      <c r="C323" s="3"/>
      <c r="I323" s="3"/>
      <c r="J323" s="3"/>
      <c r="K323" s="3"/>
      <c r="L323" s="3"/>
    </row>
    <row r="324" spans="1:12" ht="41.25" customHeight="1" x14ac:dyDescent="0.25">
      <c r="A324" s="6"/>
      <c r="B324" s="3"/>
      <c r="C324" s="3"/>
      <c r="I324" s="3"/>
      <c r="J324" s="3"/>
      <c r="K324" s="3"/>
      <c r="L324" s="3"/>
    </row>
    <row r="325" spans="1:12" ht="41.25" customHeight="1" x14ac:dyDescent="0.25">
      <c r="A325" s="6"/>
      <c r="B325" s="3"/>
      <c r="C325" s="3"/>
      <c r="I325" s="3"/>
      <c r="J325" s="3"/>
      <c r="K325" s="3"/>
      <c r="L325" s="3"/>
    </row>
    <row r="326" spans="1:12" ht="41.25" customHeight="1" x14ac:dyDescent="0.25">
      <c r="A326" s="6"/>
      <c r="B326" s="3"/>
      <c r="C326" s="3"/>
      <c r="I326" s="3"/>
      <c r="J326" s="3"/>
      <c r="K326" s="3"/>
      <c r="L326" s="3"/>
    </row>
    <row r="327" spans="1:12" ht="41.25" customHeight="1" x14ac:dyDescent="0.25">
      <c r="A327" s="6"/>
      <c r="B327" s="3"/>
      <c r="C327" s="3"/>
      <c r="I327" s="3"/>
      <c r="J327" s="3"/>
      <c r="K327" s="3"/>
      <c r="L327" s="3"/>
    </row>
    <row r="328" spans="1:12" ht="41.25" customHeight="1" x14ac:dyDescent="0.25">
      <c r="A328" s="6"/>
      <c r="B328" s="3"/>
      <c r="C328" s="3"/>
      <c r="I328" s="3"/>
      <c r="J328" s="3"/>
      <c r="K328" s="3"/>
      <c r="L328" s="3"/>
    </row>
    <row r="329" spans="1:12" ht="41.25" customHeight="1" x14ac:dyDescent="0.25">
      <c r="A329" s="6"/>
      <c r="B329" s="3"/>
      <c r="C329" s="3"/>
      <c r="I329" s="3"/>
      <c r="J329" s="3"/>
      <c r="K329" s="3"/>
      <c r="L329" s="3"/>
    </row>
    <row r="330" spans="1:12" ht="41.25" customHeight="1" x14ac:dyDescent="0.25">
      <c r="A330" s="6"/>
      <c r="B330" s="3"/>
      <c r="C330" s="3"/>
      <c r="I330" s="3"/>
      <c r="J330" s="3"/>
      <c r="K330" s="3"/>
      <c r="L330" s="3"/>
    </row>
    <row r="331" spans="1:12" ht="41.25" customHeight="1" x14ac:dyDescent="0.25">
      <c r="A331" s="6"/>
      <c r="B331" s="3"/>
      <c r="C331" s="3"/>
      <c r="I331" s="3"/>
      <c r="J331" s="3"/>
      <c r="K331" s="3"/>
      <c r="L331" s="3"/>
    </row>
    <row r="332" spans="1:12" ht="41.25" customHeight="1" x14ac:dyDescent="0.25">
      <c r="A332" s="6"/>
      <c r="B332" s="3"/>
      <c r="C332" s="3"/>
      <c r="I332" s="3"/>
      <c r="J332" s="3"/>
      <c r="K332" s="3"/>
      <c r="L332" s="3"/>
    </row>
    <row r="333" spans="1:12" ht="41.25" customHeight="1" x14ac:dyDescent="0.25">
      <c r="A333" s="6"/>
      <c r="B333" s="3"/>
      <c r="C333" s="3"/>
      <c r="I333" s="3"/>
      <c r="J333" s="3"/>
      <c r="K333" s="3"/>
      <c r="L333" s="3"/>
    </row>
    <row r="334" spans="1:12" ht="41.25" customHeight="1" x14ac:dyDescent="0.25">
      <c r="A334" s="6"/>
      <c r="B334" s="3"/>
      <c r="C334" s="3"/>
      <c r="I334" s="3"/>
      <c r="J334" s="3"/>
      <c r="K334" s="3"/>
      <c r="L334" s="3"/>
    </row>
    <row r="335" spans="1:12" ht="41.25" customHeight="1" x14ac:dyDescent="0.25">
      <c r="A335" s="6"/>
      <c r="B335" s="3"/>
      <c r="C335" s="3"/>
      <c r="I335" s="3"/>
      <c r="J335" s="3"/>
      <c r="K335" s="3"/>
      <c r="L335" s="3"/>
    </row>
    <row r="336" spans="1:12" ht="41.25" customHeight="1" x14ac:dyDescent="0.25">
      <c r="A336" s="6"/>
      <c r="B336" s="3"/>
      <c r="C336" s="3"/>
      <c r="I336" s="3"/>
      <c r="J336" s="3"/>
      <c r="K336" s="3"/>
      <c r="L336" s="3"/>
    </row>
    <row r="337" spans="1:12" ht="41.25" customHeight="1" x14ac:dyDescent="0.25">
      <c r="A337" s="6"/>
      <c r="B337" s="3"/>
      <c r="C337" s="3"/>
      <c r="I337" s="3"/>
      <c r="J337" s="3"/>
      <c r="K337" s="3"/>
      <c r="L337" s="3"/>
    </row>
    <row r="338" spans="1:12" ht="41.25" customHeight="1" x14ac:dyDescent="0.25">
      <c r="A338" s="6"/>
      <c r="B338" s="3"/>
      <c r="C338" s="3"/>
      <c r="I338" s="3"/>
      <c r="J338" s="3"/>
      <c r="K338" s="3"/>
      <c r="L338" s="3"/>
    </row>
    <row r="339" spans="1:12" ht="41.25" customHeight="1" x14ac:dyDescent="0.25">
      <c r="A339" s="6"/>
      <c r="B339" s="3"/>
      <c r="C339" s="3"/>
      <c r="I339" s="3"/>
      <c r="J339" s="3"/>
      <c r="K339" s="3"/>
      <c r="L339" s="3"/>
    </row>
    <row r="340" spans="1:12" ht="41.25" customHeight="1" x14ac:dyDescent="0.25">
      <c r="A340" s="6"/>
      <c r="B340" s="3"/>
      <c r="C340" s="3"/>
      <c r="I340" s="3"/>
      <c r="J340" s="3"/>
      <c r="K340" s="3"/>
      <c r="L340" s="3"/>
    </row>
    <row r="341" spans="1:12" ht="41.25" customHeight="1" x14ac:dyDescent="0.25">
      <c r="A341" s="6"/>
      <c r="B341" s="3"/>
      <c r="C341" s="3"/>
      <c r="I341" s="3"/>
      <c r="J341" s="3"/>
      <c r="K341" s="3"/>
      <c r="L341" s="3"/>
    </row>
    <row r="342" spans="1:12" ht="41.25" customHeight="1" x14ac:dyDescent="0.25">
      <c r="A342" s="6"/>
      <c r="B342" s="3"/>
      <c r="C342" s="3"/>
      <c r="I342" s="3"/>
      <c r="J342" s="3"/>
      <c r="K342" s="3"/>
      <c r="L342" s="3"/>
    </row>
    <row r="343" spans="1:12" ht="41.25" customHeight="1" x14ac:dyDescent="0.25">
      <c r="A343" s="6"/>
      <c r="B343" s="3"/>
      <c r="C343" s="3"/>
      <c r="I343" s="3"/>
      <c r="J343" s="3"/>
      <c r="K343" s="3"/>
      <c r="L343" s="3"/>
    </row>
    <row r="344" spans="1:12" ht="41.25" customHeight="1" x14ac:dyDescent="0.25">
      <c r="A344" s="6"/>
      <c r="B344" s="3"/>
      <c r="C344" s="3"/>
      <c r="I344" s="3"/>
      <c r="J344" s="3"/>
      <c r="K344" s="3"/>
      <c r="L344" s="3"/>
    </row>
    <row r="345" spans="1:12" ht="41.25" customHeight="1" x14ac:dyDescent="0.25">
      <c r="A345" s="6"/>
      <c r="B345" s="3"/>
      <c r="C345" s="3"/>
      <c r="I345" s="3"/>
      <c r="J345" s="3"/>
      <c r="K345" s="3"/>
      <c r="L345" s="3"/>
    </row>
    <row r="346" spans="1:12" ht="41.25" customHeight="1" x14ac:dyDescent="0.25">
      <c r="A346" s="6"/>
      <c r="B346" s="3"/>
      <c r="C346" s="3"/>
      <c r="I346" s="3"/>
      <c r="J346" s="3"/>
      <c r="K346" s="3"/>
      <c r="L346" s="3"/>
    </row>
    <row r="347" spans="1:12" ht="41.25" customHeight="1" x14ac:dyDescent="0.25">
      <c r="A347" s="6"/>
      <c r="B347" s="3"/>
      <c r="C347" s="3"/>
      <c r="I347" s="3"/>
      <c r="J347" s="3"/>
      <c r="K347" s="3"/>
      <c r="L347" s="3"/>
    </row>
    <row r="348" spans="1:12" ht="41.25" customHeight="1" x14ac:dyDescent="0.25">
      <c r="A348" s="6"/>
      <c r="B348" s="3"/>
      <c r="C348" s="3"/>
      <c r="I348" s="3"/>
      <c r="J348" s="3"/>
      <c r="K348" s="3"/>
      <c r="L348" s="3"/>
    </row>
    <row r="349" spans="1:12" ht="41.25" customHeight="1" x14ac:dyDescent="0.25">
      <c r="A349" s="6"/>
      <c r="B349" s="3"/>
      <c r="C349" s="3"/>
      <c r="I349" s="3"/>
      <c r="J349" s="3"/>
      <c r="K349" s="3"/>
      <c r="L349" s="3"/>
    </row>
    <row r="350" spans="1:12" ht="41.25" customHeight="1" x14ac:dyDescent="0.25">
      <c r="A350" s="6"/>
      <c r="B350" s="3"/>
      <c r="C350" s="3"/>
      <c r="I350" s="3"/>
      <c r="J350" s="3"/>
      <c r="K350" s="3"/>
      <c r="L350" s="3"/>
    </row>
    <row r="351" spans="1:12" ht="41.25" customHeight="1" x14ac:dyDescent="0.25">
      <c r="A351" s="6"/>
      <c r="B351" s="3"/>
      <c r="C351" s="3"/>
      <c r="I351" s="3"/>
      <c r="J351" s="3"/>
      <c r="K351" s="3"/>
      <c r="L351" s="3"/>
    </row>
    <row r="352" spans="1:12" ht="41.25" customHeight="1" x14ac:dyDescent="0.25">
      <c r="A352" s="6"/>
      <c r="B352" s="3"/>
      <c r="C352" s="3"/>
      <c r="I352" s="3"/>
      <c r="J352" s="3"/>
      <c r="K352" s="3"/>
      <c r="L352" s="3"/>
    </row>
    <row r="353" spans="1:12" ht="41.25" customHeight="1" x14ac:dyDescent="0.25">
      <c r="A353" s="6"/>
      <c r="B353" s="3"/>
      <c r="C353" s="3"/>
      <c r="I353" s="3"/>
      <c r="J353" s="3"/>
      <c r="K353" s="3"/>
      <c r="L353" s="3"/>
    </row>
    <row r="354" spans="1:12" ht="41.25" customHeight="1" x14ac:dyDescent="0.25">
      <c r="A354" s="6"/>
      <c r="B354" s="3"/>
      <c r="C354" s="3"/>
      <c r="I354" s="3"/>
      <c r="J354" s="3"/>
      <c r="K354" s="3"/>
      <c r="L354" s="3"/>
    </row>
    <row r="355" spans="1:12" ht="41.25" customHeight="1" x14ac:dyDescent="0.25">
      <c r="A355" s="6"/>
      <c r="B355" s="3"/>
      <c r="C355" s="3"/>
      <c r="I355" s="3"/>
      <c r="J355" s="3"/>
      <c r="K355" s="3"/>
      <c r="L355" s="3"/>
    </row>
    <row r="356" spans="1:12" ht="41.25" customHeight="1" x14ac:dyDescent="0.25">
      <c r="A356" s="6"/>
      <c r="B356" s="3"/>
      <c r="C356" s="3"/>
      <c r="I356" s="3"/>
      <c r="J356" s="3"/>
      <c r="K356" s="3"/>
      <c r="L356" s="3"/>
    </row>
    <row r="357" spans="1:12" ht="41.25" customHeight="1" x14ac:dyDescent="0.25">
      <c r="A357" s="6"/>
      <c r="B357" s="3"/>
      <c r="C357" s="3"/>
      <c r="I357" s="3"/>
      <c r="J357" s="3"/>
      <c r="K357" s="3"/>
      <c r="L357" s="3"/>
    </row>
    <row r="358" spans="1:12" ht="41.25" customHeight="1" x14ac:dyDescent="0.25">
      <c r="A358" s="6"/>
      <c r="B358" s="3"/>
      <c r="C358" s="3"/>
      <c r="I358" s="3"/>
      <c r="J358" s="3"/>
      <c r="K358" s="3"/>
      <c r="L358" s="3"/>
    </row>
    <row r="359" spans="1:12" ht="41.25" customHeight="1" x14ac:dyDescent="0.25">
      <c r="A359" s="6"/>
      <c r="B359" s="3"/>
      <c r="C359" s="3"/>
      <c r="I359" s="3"/>
      <c r="J359" s="3"/>
      <c r="K359" s="3"/>
      <c r="L359" s="3"/>
    </row>
    <row r="360" spans="1:12" ht="41.25" customHeight="1" x14ac:dyDescent="0.25">
      <c r="A360" s="6"/>
      <c r="B360" s="3"/>
      <c r="C360" s="3"/>
      <c r="I360" s="3"/>
      <c r="J360" s="3"/>
      <c r="K360" s="3"/>
      <c r="L360" s="3"/>
    </row>
    <row r="361" spans="1:12" ht="41.25" customHeight="1" x14ac:dyDescent="0.25">
      <c r="A361" s="6"/>
      <c r="B361" s="3"/>
      <c r="C361" s="3"/>
      <c r="I361" s="3"/>
      <c r="J361" s="3"/>
      <c r="K361" s="3"/>
      <c r="L361" s="3"/>
    </row>
    <row r="362" spans="1:12" ht="41.25" customHeight="1" x14ac:dyDescent="0.25">
      <c r="A362" s="6"/>
      <c r="B362" s="3"/>
      <c r="C362" s="3"/>
      <c r="I362" s="3"/>
      <c r="J362" s="3"/>
      <c r="K362" s="3"/>
      <c r="L362" s="3"/>
    </row>
    <row r="363" spans="1:12" ht="41.25" customHeight="1" x14ac:dyDescent="0.25">
      <c r="A363" s="6"/>
      <c r="B363" s="3"/>
      <c r="C363" s="3"/>
      <c r="I363" s="3"/>
      <c r="J363" s="3"/>
      <c r="K363" s="3"/>
      <c r="L363" s="3"/>
    </row>
    <row r="364" spans="1:12" ht="41.25" customHeight="1" x14ac:dyDescent="0.25">
      <c r="A364" s="6"/>
      <c r="B364" s="3"/>
      <c r="C364" s="3"/>
      <c r="I364" s="3"/>
      <c r="J364" s="3"/>
      <c r="K364" s="3"/>
      <c r="L364" s="3"/>
    </row>
    <row r="365" spans="1:12" ht="41.25" customHeight="1" x14ac:dyDescent="0.25">
      <c r="A365" s="6"/>
      <c r="B365" s="3"/>
      <c r="C365" s="3"/>
      <c r="I365" s="3"/>
      <c r="J365" s="3"/>
      <c r="K365" s="3"/>
      <c r="L365" s="3"/>
    </row>
    <row r="366" spans="1:12" ht="41.25" customHeight="1" x14ac:dyDescent="0.25">
      <c r="A366" s="6"/>
      <c r="B366" s="3"/>
      <c r="C366" s="3"/>
      <c r="I366" s="3"/>
      <c r="J366" s="3"/>
      <c r="K366" s="3"/>
      <c r="L366" s="3"/>
    </row>
    <row r="367" spans="1:12" ht="41.25" customHeight="1" x14ac:dyDescent="0.25">
      <c r="A367" s="6"/>
      <c r="B367" s="3"/>
      <c r="C367" s="3"/>
      <c r="I367" s="3"/>
      <c r="J367" s="3"/>
      <c r="K367" s="3"/>
      <c r="L367" s="3"/>
    </row>
    <row r="368" spans="1:12" ht="41.25" customHeight="1" x14ac:dyDescent="0.25">
      <c r="A368" s="6"/>
      <c r="B368" s="3"/>
      <c r="C368" s="3"/>
      <c r="I368" s="3"/>
      <c r="J368" s="3"/>
      <c r="K368" s="3"/>
      <c r="L368" s="3"/>
    </row>
    <row r="369" spans="1:12" ht="41.25" customHeight="1" x14ac:dyDescent="0.25">
      <c r="A369" s="6"/>
      <c r="B369" s="3"/>
      <c r="C369" s="3"/>
      <c r="I369" s="3"/>
      <c r="J369" s="3"/>
      <c r="K369" s="3"/>
      <c r="L369" s="3"/>
    </row>
    <row r="370" spans="1:12" ht="41.25" customHeight="1" x14ac:dyDescent="0.25">
      <c r="A370" s="6"/>
      <c r="B370" s="3"/>
      <c r="C370" s="3"/>
      <c r="I370" s="3"/>
      <c r="J370" s="3"/>
      <c r="K370" s="3"/>
      <c r="L370" s="3"/>
    </row>
    <row r="371" spans="1:12" ht="41.25" customHeight="1" x14ac:dyDescent="0.25">
      <c r="A371" s="6"/>
      <c r="B371" s="3"/>
      <c r="C371" s="3"/>
      <c r="I371" s="3"/>
      <c r="J371" s="3"/>
      <c r="K371" s="3"/>
      <c r="L371" s="3"/>
    </row>
    <row r="372" spans="1:12" ht="41.25" customHeight="1" x14ac:dyDescent="0.25">
      <c r="A372" s="6"/>
      <c r="B372" s="3"/>
      <c r="C372" s="3"/>
      <c r="I372" s="3"/>
      <c r="J372" s="3"/>
      <c r="K372" s="3"/>
      <c r="L372" s="3"/>
    </row>
    <row r="373" spans="1:12" ht="41.25" customHeight="1" x14ac:dyDescent="0.25">
      <c r="A373" s="6"/>
      <c r="B373" s="3"/>
      <c r="C373" s="3"/>
      <c r="I373" s="3"/>
      <c r="J373" s="3"/>
      <c r="K373" s="3"/>
      <c r="L373" s="3"/>
    </row>
    <row r="374" spans="1:12" ht="41.25" customHeight="1" x14ac:dyDescent="0.25">
      <c r="A374" s="6"/>
      <c r="B374" s="3"/>
      <c r="C374" s="3"/>
      <c r="I374" s="3"/>
      <c r="J374" s="3"/>
      <c r="K374" s="3"/>
      <c r="L374" s="3"/>
    </row>
    <row r="375" spans="1:12" ht="41.25" customHeight="1" x14ac:dyDescent="0.25">
      <c r="A375" s="6"/>
      <c r="B375" s="3"/>
      <c r="C375" s="3"/>
      <c r="I375" s="3"/>
      <c r="J375" s="3"/>
      <c r="K375" s="3"/>
      <c r="L375" s="3"/>
    </row>
    <row r="376" spans="1:12" ht="41.25" customHeight="1" x14ac:dyDescent="0.25">
      <c r="A376" s="6"/>
      <c r="B376" s="3"/>
      <c r="C376" s="3"/>
      <c r="I376" s="3"/>
      <c r="J376" s="3"/>
      <c r="K376" s="3"/>
      <c r="L376" s="3"/>
    </row>
    <row r="377" spans="1:12" ht="41.25" customHeight="1" x14ac:dyDescent="0.25">
      <c r="A377" s="6"/>
      <c r="B377" s="3"/>
      <c r="C377" s="3"/>
      <c r="I377" s="3"/>
      <c r="J377" s="3"/>
      <c r="K377" s="3"/>
      <c r="L377" s="3"/>
    </row>
    <row r="378" spans="1:12" ht="41.25" customHeight="1" x14ac:dyDescent="0.25">
      <c r="A378" s="6"/>
      <c r="B378" s="3"/>
      <c r="C378" s="3"/>
      <c r="I378" s="3"/>
      <c r="J378" s="3"/>
      <c r="K378" s="3"/>
      <c r="L378" s="3"/>
    </row>
    <row r="379" spans="1:12" ht="41.25" customHeight="1" x14ac:dyDescent="0.25">
      <c r="A379" s="6"/>
      <c r="B379" s="3"/>
      <c r="C379" s="3"/>
      <c r="I379" s="3"/>
      <c r="J379" s="3"/>
      <c r="K379" s="3"/>
      <c r="L379" s="3"/>
    </row>
    <row r="380" spans="1:12" ht="41.25" customHeight="1" x14ac:dyDescent="0.25">
      <c r="A380" s="6"/>
      <c r="B380" s="3"/>
      <c r="C380" s="3"/>
      <c r="I380" s="3"/>
      <c r="J380" s="3"/>
      <c r="K380" s="3"/>
      <c r="L380" s="3"/>
    </row>
    <row r="381" spans="1:12" ht="41.25" customHeight="1" x14ac:dyDescent="0.25">
      <c r="A381" s="6"/>
      <c r="B381" s="3"/>
      <c r="C381" s="3"/>
      <c r="I381" s="3"/>
      <c r="J381" s="3"/>
      <c r="K381" s="3"/>
      <c r="L381" s="3"/>
    </row>
    <row r="382" spans="1:12" ht="41.25" customHeight="1" x14ac:dyDescent="0.25">
      <c r="A382" s="6"/>
      <c r="B382" s="3"/>
      <c r="C382" s="3"/>
      <c r="I382" s="3"/>
      <c r="J382" s="3"/>
      <c r="K382" s="3"/>
      <c r="L382" s="3"/>
    </row>
    <row r="383" spans="1:12" ht="41.25" customHeight="1" x14ac:dyDescent="0.25">
      <c r="A383" s="6"/>
      <c r="B383" s="3"/>
      <c r="C383" s="3"/>
      <c r="I383" s="3"/>
      <c r="J383" s="3"/>
      <c r="K383" s="3"/>
      <c r="L383" s="3"/>
    </row>
    <row r="384" spans="1:12" ht="41.25" customHeight="1" x14ac:dyDescent="0.25">
      <c r="A384" s="6"/>
      <c r="B384" s="3"/>
      <c r="C384" s="3"/>
      <c r="I384" s="3"/>
      <c r="J384" s="3"/>
      <c r="K384" s="3"/>
      <c r="L384" s="3"/>
    </row>
    <row r="385" spans="1:12" ht="41.25" customHeight="1" x14ac:dyDescent="0.25">
      <c r="A385" s="6"/>
      <c r="B385" s="3"/>
      <c r="C385" s="3"/>
      <c r="I385" s="3"/>
      <c r="J385" s="3"/>
      <c r="K385" s="3"/>
      <c r="L385" s="3"/>
    </row>
    <row r="386" spans="1:12" ht="41.25" customHeight="1" x14ac:dyDescent="0.25">
      <c r="A386" s="6"/>
      <c r="B386" s="3"/>
      <c r="C386" s="3"/>
      <c r="I386" s="3"/>
      <c r="J386" s="3"/>
      <c r="K386" s="3"/>
      <c r="L386" s="3"/>
    </row>
    <row r="387" spans="1:12" ht="41.25" customHeight="1" x14ac:dyDescent="0.25">
      <c r="A387" s="6"/>
      <c r="B387" s="3"/>
      <c r="C387" s="3"/>
      <c r="I387" s="3"/>
      <c r="J387" s="3"/>
      <c r="K387" s="3"/>
      <c r="L387" s="3"/>
    </row>
    <row r="388" spans="1:12" ht="41.25" customHeight="1" x14ac:dyDescent="0.25">
      <c r="A388" s="6"/>
      <c r="B388" s="3"/>
      <c r="C388" s="3"/>
      <c r="I388" s="3"/>
      <c r="J388" s="3"/>
      <c r="K388" s="3"/>
      <c r="L388" s="3"/>
    </row>
    <row r="389" spans="1:12" ht="41.25" customHeight="1" x14ac:dyDescent="0.25">
      <c r="A389" s="6"/>
      <c r="B389" s="3"/>
      <c r="C389" s="3"/>
      <c r="I389" s="3"/>
      <c r="J389" s="3"/>
      <c r="K389" s="3"/>
      <c r="L389" s="3"/>
    </row>
    <row r="390" spans="1:12" ht="41.25" customHeight="1" x14ac:dyDescent="0.25">
      <c r="A390" s="6"/>
      <c r="B390" s="3"/>
      <c r="C390" s="3"/>
      <c r="I390" s="3"/>
      <c r="J390" s="3"/>
      <c r="K390" s="3"/>
      <c r="L390" s="3"/>
    </row>
    <row r="391" spans="1:12" ht="41.25" customHeight="1" x14ac:dyDescent="0.25">
      <c r="A391" s="6"/>
      <c r="B391" s="3"/>
      <c r="C391" s="3"/>
      <c r="I391" s="3"/>
      <c r="J391" s="3"/>
      <c r="K391" s="3"/>
      <c r="L391" s="3"/>
    </row>
    <row r="392" spans="1:12" ht="41.25" customHeight="1" x14ac:dyDescent="0.25">
      <c r="A392" s="6"/>
      <c r="B392" s="3"/>
      <c r="C392" s="3"/>
      <c r="I392" s="3"/>
      <c r="J392" s="3"/>
      <c r="K392" s="3"/>
      <c r="L392" s="3"/>
    </row>
    <row r="393" spans="1:12" ht="41.25" customHeight="1" x14ac:dyDescent="0.25">
      <c r="A393" s="6"/>
      <c r="B393" s="3"/>
      <c r="C393" s="3"/>
      <c r="I393" s="3"/>
      <c r="J393" s="3"/>
      <c r="K393" s="3"/>
      <c r="L393" s="3"/>
    </row>
    <row r="394" spans="1:12" ht="41.25" customHeight="1" x14ac:dyDescent="0.25">
      <c r="A394" s="6"/>
      <c r="B394" s="3"/>
      <c r="C394" s="3"/>
      <c r="I394" s="3"/>
      <c r="J394" s="3"/>
      <c r="K394" s="3"/>
      <c r="L394" s="3"/>
    </row>
    <row r="395" spans="1:12" ht="41.25" customHeight="1" x14ac:dyDescent="0.25">
      <c r="A395" s="6"/>
      <c r="B395" s="3"/>
      <c r="C395" s="3"/>
      <c r="I395" s="3"/>
      <c r="J395" s="3"/>
      <c r="K395" s="3"/>
      <c r="L395" s="3"/>
    </row>
    <row r="396" spans="1:12" ht="41.25" customHeight="1" x14ac:dyDescent="0.25">
      <c r="A396" s="6"/>
      <c r="B396" s="3"/>
      <c r="C396" s="3"/>
      <c r="I396" s="3"/>
      <c r="J396" s="3"/>
      <c r="K396" s="3"/>
      <c r="L396" s="3"/>
    </row>
    <row r="397" spans="1:12" ht="41.25" customHeight="1" x14ac:dyDescent="0.25">
      <c r="A397" s="6"/>
      <c r="B397" s="3"/>
      <c r="C397" s="3"/>
      <c r="I397" s="3"/>
      <c r="J397" s="3"/>
      <c r="K397" s="3"/>
      <c r="L397" s="3"/>
    </row>
    <row r="398" spans="1:12" ht="41.25" customHeight="1" x14ac:dyDescent="0.25">
      <c r="A398" s="6"/>
      <c r="B398" s="3"/>
      <c r="C398" s="3"/>
      <c r="I398" s="3"/>
      <c r="J398" s="3"/>
      <c r="K398" s="3"/>
      <c r="L398" s="3"/>
    </row>
    <row r="399" spans="1:12" ht="41.25" customHeight="1" x14ac:dyDescent="0.25">
      <c r="A399" s="6"/>
      <c r="B399" s="3"/>
      <c r="C399" s="3"/>
      <c r="I399" s="3"/>
      <c r="J399" s="3"/>
      <c r="K399" s="3"/>
      <c r="L399" s="3"/>
    </row>
    <row r="400" spans="1:12" ht="41.25" customHeight="1" x14ac:dyDescent="0.25">
      <c r="A400" s="6"/>
      <c r="B400" s="3"/>
      <c r="C400" s="3"/>
      <c r="I400" s="3"/>
      <c r="J400" s="3"/>
      <c r="K400" s="3"/>
      <c r="L400" s="3"/>
    </row>
    <row r="401" spans="1:12" ht="41.25" customHeight="1" x14ac:dyDescent="0.25">
      <c r="A401" s="6"/>
      <c r="B401" s="3"/>
      <c r="C401" s="3"/>
      <c r="I401" s="3"/>
      <c r="J401" s="3"/>
      <c r="K401" s="3"/>
      <c r="L401" s="3"/>
    </row>
    <row r="402" spans="1:12" ht="41.25" customHeight="1" x14ac:dyDescent="0.25">
      <c r="A402" s="6"/>
      <c r="B402" s="3"/>
      <c r="C402" s="3"/>
      <c r="I402" s="3"/>
      <c r="J402" s="3"/>
      <c r="K402" s="3"/>
      <c r="L402" s="3"/>
    </row>
    <row r="403" spans="1:12" ht="41.25" customHeight="1" x14ac:dyDescent="0.25">
      <c r="A403" s="6"/>
      <c r="B403" s="3"/>
      <c r="C403" s="3"/>
      <c r="I403" s="3"/>
      <c r="J403" s="3"/>
      <c r="K403" s="3"/>
      <c r="L403" s="3"/>
    </row>
    <row r="404" spans="1:12" ht="41.25" customHeight="1" x14ac:dyDescent="0.25">
      <c r="A404" s="6"/>
      <c r="B404" s="3"/>
      <c r="C404" s="3"/>
      <c r="I404" s="3"/>
      <c r="J404" s="3"/>
      <c r="K404" s="3"/>
      <c r="L404" s="3"/>
    </row>
    <row r="405" spans="1:12" ht="41.25" customHeight="1" x14ac:dyDescent="0.25">
      <c r="A405" s="6"/>
      <c r="B405" s="3"/>
      <c r="C405" s="3"/>
      <c r="I405" s="3"/>
      <c r="J405" s="3"/>
      <c r="K405" s="3"/>
      <c r="L405" s="3"/>
    </row>
    <row r="406" spans="1:12" ht="41.25" customHeight="1" x14ac:dyDescent="0.25">
      <c r="A406" s="6"/>
      <c r="B406" s="3"/>
      <c r="C406" s="3"/>
      <c r="I406" s="3"/>
      <c r="J406" s="3"/>
      <c r="K406" s="3"/>
      <c r="L406" s="3"/>
    </row>
    <row r="407" spans="1:12" ht="41.25" customHeight="1" x14ac:dyDescent="0.25">
      <c r="A407" s="6"/>
      <c r="B407" s="3"/>
      <c r="C407" s="3"/>
      <c r="I407" s="3"/>
      <c r="J407" s="3"/>
      <c r="K407" s="3"/>
      <c r="L407" s="3"/>
    </row>
    <row r="408" spans="1:12" ht="41.25" customHeight="1" x14ac:dyDescent="0.25">
      <c r="A408" s="6"/>
      <c r="B408" s="3"/>
      <c r="C408" s="3"/>
      <c r="I408" s="3"/>
      <c r="J408" s="3"/>
      <c r="K408" s="3"/>
      <c r="L408" s="3"/>
    </row>
    <row r="409" spans="1:12" ht="41.25" customHeight="1" x14ac:dyDescent="0.25">
      <c r="A409" s="6"/>
      <c r="B409" s="3"/>
      <c r="C409" s="3"/>
      <c r="I409" s="3"/>
      <c r="J409" s="3"/>
      <c r="K409" s="3"/>
      <c r="L409" s="3"/>
    </row>
    <row r="410" spans="1:12" ht="41.25" customHeight="1" x14ac:dyDescent="0.25">
      <c r="A410" s="6"/>
      <c r="B410" s="3"/>
      <c r="C410" s="3"/>
      <c r="I410" s="3"/>
      <c r="J410" s="3"/>
      <c r="K410" s="3"/>
      <c r="L410" s="3"/>
    </row>
    <row r="411" spans="1:12" ht="41.25" customHeight="1" x14ac:dyDescent="0.25">
      <c r="A411" s="6"/>
      <c r="B411" s="3"/>
      <c r="C411" s="3"/>
      <c r="I411" s="3"/>
      <c r="J411" s="3"/>
      <c r="K411" s="3"/>
      <c r="L411" s="3"/>
    </row>
    <row r="412" spans="1:12" ht="41.25" customHeight="1" x14ac:dyDescent="0.25">
      <c r="A412" s="6"/>
      <c r="B412" s="3"/>
      <c r="C412" s="3"/>
      <c r="I412" s="3"/>
      <c r="J412" s="3"/>
      <c r="K412" s="3"/>
      <c r="L412" s="3"/>
    </row>
    <row r="413" spans="1:12" ht="41.25" customHeight="1" x14ac:dyDescent="0.25">
      <c r="A413" s="6"/>
      <c r="B413" s="3"/>
      <c r="C413" s="3"/>
      <c r="I413" s="3"/>
      <c r="J413" s="3"/>
      <c r="K413" s="3"/>
      <c r="L413" s="3"/>
    </row>
    <row r="414" spans="1:12" ht="41.25" customHeight="1" x14ac:dyDescent="0.25">
      <c r="A414" s="6"/>
      <c r="B414" s="3"/>
      <c r="C414" s="3"/>
      <c r="I414" s="3"/>
      <c r="J414" s="3"/>
      <c r="K414" s="3"/>
      <c r="L414" s="3"/>
    </row>
    <row r="415" spans="1:12" ht="41.25" customHeight="1" x14ac:dyDescent="0.25">
      <c r="A415" s="6"/>
      <c r="B415" s="3"/>
      <c r="C415" s="3"/>
      <c r="I415" s="3"/>
      <c r="J415" s="3"/>
      <c r="K415" s="3"/>
      <c r="L415" s="3"/>
    </row>
    <row r="416" spans="1:12" ht="41.25" customHeight="1" x14ac:dyDescent="0.25">
      <c r="A416" s="6"/>
      <c r="B416" s="3"/>
      <c r="C416" s="3"/>
      <c r="I416" s="3"/>
      <c r="J416" s="3"/>
      <c r="K416" s="3"/>
      <c r="L416" s="3"/>
    </row>
    <row r="417" spans="1:12" ht="41.25" customHeight="1" x14ac:dyDescent="0.25">
      <c r="A417" s="6"/>
      <c r="B417" s="3"/>
      <c r="C417" s="3"/>
      <c r="I417" s="3"/>
      <c r="J417" s="3"/>
      <c r="K417" s="3"/>
      <c r="L417" s="3"/>
    </row>
    <row r="418" spans="1:12" ht="41.25" customHeight="1" x14ac:dyDescent="0.25">
      <c r="A418" s="6"/>
      <c r="B418" s="3"/>
      <c r="C418" s="3"/>
      <c r="I418" s="3"/>
      <c r="J418" s="3"/>
      <c r="K418" s="3"/>
      <c r="L418" s="3"/>
    </row>
    <row r="419" spans="1:12" ht="41.25" customHeight="1" x14ac:dyDescent="0.25">
      <c r="A419" s="6"/>
      <c r="B419" s="3"/>
      <c r="C419" s="3"/>
      <c r="I419" s="3"/>
      <c r="J419" s="3"/>
      <c r="K419" s="3"/>
      <c r="L419" s="3"/>
    </row>
    <row r="420" spans="1:12" ht="41.25" customHeight="1" x14ac:dyDescent="0.25">
      <c r="A420" s="6"/>
      <c r="B420" s="3"/>
      <c r="C420" s="3"/>
      <c r="I420" s="3"/>
      <c r="J420" s="3"/>
      <c r="K420" s="3"/>
      <c r="L420" s="3"/>
    </row>
    <row r="421" spans="1:12" ht="41.25" customHeight="1" x14ac:dyDescent="0.25">
      <c r="A421" s="6"/>
      <c r="B421" s="3"/>
      <c r="C421" s="3"/>
      <c r="I421" s="3"/>
      <c r="J421" s="3"/>
      <c r="K421" s="3"/>
      <c r="L421" s="3"/>
    </row>
    <row r="422" spans="1:12" ht="41.25" customHeight="1" x14ac:dyDescent="0.25">
      <c r="A422" s="6"/>
      <c r="B422" s="3"/>
      <c r="C422" s="3"/>
      <c r="I422" s="3"/>
      <c r="J422" s="3"/>
      <c r="K422" s="3"/>
      <c r="L422" s="3"/>
    </row>
    <row r="423" spans="1:12" ht="41.25" customHeight="1" x14ac:dyDescent="0.25">
      <c r="A423" s="6"/>
      <c r="B423" s="3"/>
      <c r="C423" s="3"/>
      <c r="I423" s="3"/>
      <c r="J423" s="3"/>
      <c r="K423" s="3"/>
      <c r="L423" s="3"/>
    </row>
    <row r="424" spans="1:12" ht="41.25" customHeight="1" x14ac:dyDescent="0.25">
      <c r="A424" s="6"/>
      <c r="B424" s="3"/>
      <c r="C424" s="3"/>
      <c r="I424" s="3"/>
      <c r="J424" s="3"/>
      <c r="K424" s="3"/>
      <c r="L424" s="3"/>
    </row>
    <row r="425" spans="1:12" ht="41.25" customHeight="1" x14ac:dyDescent="0.25">
      <c r="A425" s="6"/>
      <c r="B425" s="3"/>
      <c r="C425" s="3"/>
      <c r="I425" s="3"/>
      <c r="J425" s="3"/>
      <c r="K425" s="3"/>
      <c r="L425" s="3"/>
    </row>
    <row r="426" spans="1:12" ht="41.25" customHeight="1" x14ac:dyDescent="0.25">
      <c r="A426" s="6"/>
      <c r="B426" s="3"/>
      <c r="C426" s="3"/>
      <c r="I426" s="3"/>
      <c r="J426" s="3"/>
      <c r="K426" s="3"/>
      <c r="L426" s="3"/>
    </row>
    <row r="427" spans="1:12" ht="41.25" customHeight="1" x14ac:dyDescent="0.25">
      <c r="A427" s="6"/>
      <c r="B427" s="3"/>
      <c r="C427" s="3"/>
      <c r="I427" s="3"/>
      <c r="J427" s="3"/>
      <c r="K427" s="3"/>
      <c r="L427" s="3"/>
    </row>
    <row r="428" spans="1:12" ht="41.25" customHeight="1" x14ac:dyDescent="0.25">
      <c r="A428" s="6"/>
      <c r="B428" s="3"/>
      <c r="C428" s="3"/>
      <c r="I428" s="3"/>
      <c r="J428" s="3"/>
      <c r="K428" s="3"/>
      <c r="L428" s="3"/>
    </row>
    <row r="429" spans="1:12" ht="41.25" customHeight="1" x14ac:dyDescent="0.25">
      <c r="A429" s="6"/>
      <c r="B429" s="3"/>
      <c r="C429" s="3"/>
      <c r="I429" s="3"/>
      <c r="J429" s="3"/>
      <c r="K429" s="3"/>
      <c r="L429" s="3"/>
    </row>
    <row r="430" spans="1:12" ht="41.25" customHeight="1" x14ac:dyDescent="0.25">
      <c r="A430" s="6"/>
      <c r="B430" s="3"/>
      <c r="C430" s="3"/>
      <c r="I430" s="3"/>
      <c r="J430" s="3"/>
      <c r="K430" s="3"/>
      <c r="L430" s="3"/>
    </row>
    <row r="431" spans="1:12" ht="41.25" customHeight="1" x14ac:dyDescent="0.25">
      <c r="A431" s="6"/>
      <c r="B431" s="3"/>
      <c r="C431" s="3"/>
      <c r="I431" s="3"/>
      <c r="J431" s="3"/>
      <c r="K431" s="3"/>
      <c r="L431" s="3"/>
    </row>
    <row r="432" spans="1:12" ht="41.25" customHeight="1" x14ac:dyDescent="0.25">
      <c r="A432" s="6"/>
      <c r="B432" s="3"/>
      <c r="C432" s="3"/>
      <c r="I432" s="3"/>
      <c r="J432" s="3"/>
      <c r="K432" s="3"/>
      <c r="L432" s="3"/>
    </row>
    <row r="433" spans="1:12" ht="41.25" customHeight="1" x14ac:dyDescent="0.25">
      <c r="A433" s="6"/>
      <c r="B433" s="3"/>
      <c r="C433" s="3"/>
      <c r="I433" s="3"/>
      <c r="J433" s="3"/>
      <c r="K433" s="3"/>
      <c r="L433" s="3"/>
    </row>
    <row r="434" spans="1:12" ht="41.25" customHeight="1" x14ac:dyDescent="0.25">
      <c r="A434" s="6"/>
      <c r="B434" s="3"/>
      <c r="C434" s="3"/>
      <c r="I434" s="3"/>
      <c r="J434" s="3"/>
      <c r="K434" s="3"/>
      <c r="L434" s="3"/>
    </row>
    <row r="435" spans="1:12" ht="41.25" customHeight="1" x14ac:dyDescent="0.25">
      <c r="A435" s="6"/>
      <c r="B435" s="3"/>
      <c r="C435" s="3"/>
      <c r="I435" s="3"/>
      <c r="J435" s="3"/>
      <c r="K435" s="3"/>
      <c r="L435" s="3"/>
    </row>
    <row r="436" spans="1:12" ht="41.25" customHeight="1" x14ac:dyDescent="0.25">
      <c r="A436" s="6"/>
      <c r="B436" s="3"/>
      <c r="C436" s="3"/>
      <c r="I436" s="3"/>
      <c r="J436" s="3"/>
      <c r="K436" s="3"/>
      <c r="L436" s="3"/>
    </row>
    <row r="437" spans="1:12" ht="41.25" customHeight="1" x14ac:dyDescent="0.25">
      <c r="A437" s="6"/>
      <c r="B437" s="3"/>
      <c r="C437" s="3"/>
      <c r="I437" s="3"/>
      <c r="J437" s="3"/>
      <c r="K437" s="3"/>
      <c r="L437" s="3"/>
    </row>
    <row r="438" spans="1:12" ht="41.25" customHeight="1" x14ac:dyDescent="0.25">
      <c r="A438" s="6"/>
      <c r="B438" s="3"/>
      <c r="C438" s="3"/>
      <c r="I438" s="3"/>
      <c r="J438" s="3"/>
      <c r="K438" s="3"/>
      <c r="L438" s="3"/>
    </row>
    <row r="439" spans="1:12" ht="41.25" customHeight="1" x14ac:dyDescent="0.25">
      <c r="A439" s="6"/>
      <c r="B439" s="3"/>
      <c r="C439" s="3"/>
      <c r="I439" s="3"/>
      <c r="J439" s="3"/>
      <c r="K439" s="3"/>
      <c r="L439" s="3"/>
    </row>
    <row r="440" spans="1:12" ht="41.25" customHeight="1" x14ac:dyDescent="0.25">
      <c r="A440" s="6"/>
      <c r="B440" s="3"/>
      <c r="C440" s="3"/>
      <c r="I440" s="3"/>
      <c r="J440" s="3"/>
      <c r="K440" s="3"/>
      <c r="L440" s="3"/>
    </row>
    <row r="441" spans="1:12" ht="41.25" customHeight="1" x14ac:dyDescent="0.25">
      <c r="A441" s="6"/>
      <c r="B441" s="3"/>
      <c r="C441" s="3"/>
      <c r="I441" s="3"/>
      <c r="J441" s="3"/>
      <c r="K441" s="3"/>
      <c r="L441" s="3"/>
    </row>
    <row r="442" spans="1:12" ht="41.25" customHeight="1" x14ac:dyDescent="0.25">
      <c r="A442" s="6"/>
      <c r="B442" s="3"/>
      <c r="C442" s="3"/>
      <c r="I442" s="3"/>
      <c r="J442" s="3"/>
      <c r="K442" s="3"/>
      <c r="L442" s="3"/>
    </row>
    <row r="443" spans="1:12" ht="41.25" customHeight="1" x14ac:dyDescent="0.25">
      <c r="A443" s="6"/>
      <c r="B443" s="3"/>
      <c r="C443" s="3"/>
      <c r="I443" s="3"/>
      <c r="J443" s="3"/>
      <c r="K443" s="3"/>
      <c r="L443" s="3"/>
    </row>
    <row r="444" spans="1:12" ht="41.25" customHeight="1" x14ac:dyDescent="0.25">
      <c r="A444" s="6"/>
      <c r="B444" s="3"/>
      <c r="C444" s="3"/>
      <c r="I444" s="3"/>
      <c r="J444" s="3"/>
      <c r="K444" s="3"/>
      <c r="L444" s="3"/>
    </row>
    <row r="445" spans="1:12" ht="41.25" customHeight="1" x14ac:dyDescent="0.25">
      <c r="A445" s="6"/>
      <c r="B445" s="3"/>
      <c r="C445" s="3"/>
      <c r="I445" s="3"/>
      <c r="J445" s="3"/>
      <c r="K445" s="3"/>
      <c r="L445" s="3"/>
    </row>
    <row r="446" spans="1:12" ht="41.25" customHeight="1" x14ac:dyDescent="0.25">
      <c r="A446" s="6"/>
      <c r="B446" s="3"/>
      <c r="C446" s="3"/>
      <c r="I446" s="3"/>
      <c r="J446" s="3"/>
      <c r="K446" s="3"/>
      <c r="L446" s="3"/>
    </row>
    <row r="447" spans="1:12" ht="41.25" customHeight="1" x14ac:dyDescent="0.25">
      <c r="A447" s="6"/>
      <c r="B447" s="3"/>
      <c r="C447" s="3"/>
      <c r="I447" s="3"/>
      <c r="J447" s="3"/>
      <c r="K447" s="3"/>
      <c r="L447" s="3"/>
    </row>
    <row r="448" spans="1:12" ht="41.25" customHeight="1" x14ac:dyDescent="0.25">
      <c r="A448" s="6"/>
      <c r="B448" s="3"/>
      <c r="C448" s="3"/>
      <c r="I448" s="3"/>
      <c r="J448" s="3"/>
      <c r="K448" s="3"/>
      <c r="L448" s="3"/>
    </row>
    <row r="449" spans="1:12" ht="41.25" customHeight="1" x14ac:dyDescent="0.25">
      <c r="A449" s="6"/>
      <c r="B449" s="3"/>
      <c r="C449" s="3"/>
      <c r="I449" s="3"/>
      <c r="J449" s="3"/>
      <c r="K449" s="3"/>
      <c r="L449" s="3"/>
    </row>
    <row r="450" spans="1:12" ht="41.25" customHeight="1" x14ac:dyDescent="0.25">
      <c r="A450" s="6"/>
      <c r="B450" s="3"/>
      <c r="C450" s="3"/>
      <c r="I450" s="3"/>
      <c r="J450" s="3"/>
      <c r="K450" s="3"/>
      <c r="L450" s="3"/>
    </row>
    <row r="451" spans="1:12" ht="41.25" customHeight="1" x14ac:dyDescent="0.25">
      <c r="A451" s="6"/>
      <c r="B451" s="3"/>
      <c r="C451" s="3"/>
      <c r="I451" s="3"/>
      <c r="J451" s="3"/>
      <c r="K451" s="3"/>
      <c r="L451" s="3"/>
    </row>
    <row r="452" spans="1:12" ht="41.25" customHeight="1" x14ac:dyDescent="0.25">
      <c r="A452" s="6"/>
      <c r="B452" s="3"/>
      <c r="C452" s="3"/>
      <c r="I452" s="3"/>
      <c r="J452" s="3"/>
      <c r="K452" s="3"/>
      <c r="L452" s="3"/>
    </row>
    <row r="453" spans="1:12" ht="41.25" customHeight="1" x14ac:dyDescent="0.25">
      <c r="A453" s="6"/>
      <c r="B453" s="3"/>
      <c r="C453" s="3"/>
      <c r="I453" s="3"/>
      <c r="J453" s="3"/>
      <c r="K453" s="3"/>
      <c r="L453" s="3"/>
    </row>
    <row r="454" spans="1:12" ht="41.25" customHeight="1" x14ac:dyDescent="0.25">
      <c r="A454" s="6"/>
      <c r="B454" s="3"/>
      <c r="C454" s="3"/>
      <c r="I454" s="3"/>
      <c r="J454" s="3"/>
      <c r="K454" s="3"/>
      <c r="L454" s="3"/>
    </row>
    <row r="455" spans="1:12" ht="41.25" customHeight="1" x14ac:dyDescent="0.25">
      <c r="A455" s="6"/>
      <c r="B455" s="3"/>
      <c r="C455" s="3"/>
      <c r="I455" s="3"/>
      <c r="J455" s="3"/>
      <c r="K455" s="3"/>
      <c r="L455" s="3"/>
    </row>
    <row r="456" spans="1:12" ht="41.25" customHeight="1" x14ac:dyDescent="0.25">
      <c r="A456" s="6"/>
      <c r="B456" s="3"/>
      <c r="C456" s="3"/>
      <c r="I456" s="3"/>
      <c r="J456" s="3"/>
      <c r="K456" s="3"/>
      <c r="L456" s="3"/>
    </row>
    <row r="457" spans="1:12" ht="41.25" customHeight="1" x14ac:dyDescent="0.25">
      <c r="A457" s="6"/>
      <c r="B457" s="3"/>
      <c r="C457" s="3"/>
      <c r="I457" s="3"/>
      <c r="J457" s="3"/>
      <c r="K457" s="3"/>
      <c r="L457" s="3"/>
    </row>
    <row r="458" spans="1:12" ht="41.25" customHeight="1" x14ac:dyDescent="0.25">
      <c r="A458" s="6"/>
      <c r="B458" s="3"/>
      <c r="C458" s="3"/>
      <c r="I458" s="3"/>
      <c r="J458" s="3"/>
      <c r="K458" s="3"/>
      <c r="L458" s="3"/>
    </row>
    <row r="459" spans="1:12" ht="41.25" customHeight="1" x14ac:dyDescent="0.25">
      <c r="A459" s="6"/>
      <c r="B459" s="3"/>
      <c r="C459" s="3"/>
      <c r="I459" s="3"/>
      <c r="J459" s="3"/>
      <c r="K459" s="3"/>
      <c r="L459" s="3"/>
    </row>
    <row r="460" spans="1:12" ht="41.25" customHeight="1" x14ac:dyDescent="0.25">
      <c r="A460" s="6"/>
      <c r="B460" s="3"/>
      <c r="C460" s="3"/>
      <c r="I460" s="3"/>
      <c r="J460" s="3"/>
      <c r="K460" s="3"/>
      <c r="L460" s="3"/>
    </row>
    <row r="461" spans="1:12" ht="41.25" customHeight="1" x14ac:dyDescent="0.25">
      <c r="A461" s="6"/>
      <c r="B461" s="3"/>
      <c r="C461" s="3"/>
      <c r="I461" s="3"/>
      <c r="J461" s="3"/>
      <c r="K461" s="3"/>
      <c r="L461" s="3"/>
    </row>
    <row r="462" spans="1:12" ht="41.25" customHeight="1" x14ac:dyDescent="0.25">
      <c r="A462" s="6"/>
      <c r="B462" s="3"/>
      <c r="C462" s="3"/>
      <c r="I462" s="3"/>
      <c r="J462" s="3"/>
      <c r="K462" s="3"/>
      <c r="L462" s="3"/>
    </row>
    <row r="463" spans="1:12" ht="41.25" customHeight="1" x14ac:dyDescent="0.25">
      <c r="A463" s="6"/>
      <c r="B463" s="3"/>
      <c r="C463" s="3"/>
      <c r="I463" s="3"/>
      <c r="J463" s="3"/>
      <c r="K463" s="3"/>
      <c r="L463" s="3"/>
    </row>
    <row r="464" spans="1:12" ht="41.25" customHeight="1" x14ac:dyDescent="0.25">
      <c r="A464" s="6"/>
      <c r="B464" s="3"/>
      <c r="C464" s="3"/>
      <c r="I464" s="3"/>
      <c r="J464" s="3"/>
      <c r="K464" s="3"/>
      <c r="L464" s="3"/>
    </row>
    <row r="465" spans="1:12" ht="41.25" customHeight="1" x14ac:dyDescent="0.25">
      <c r="A465" s="6"/>
      <c r="B465" s="3"/>
      <c r="C465" s="3"/>
      <c r="I465" s="3"/>
      <c r="J465" s="3"/>
      <c r="K465" s="3"/>
      <c r="L465" s="3"/>
    </row>
    <row r="466" spans="1:12" ht="41.25" customHeight="1" x14ac:dyDescent="0.25">
      <c r="A466" s="6"/>
      <c r="B466" s="3"/>
      <c r="C466" s="3"/>
      <c r="I466" s="3"/>
      <c r="J466" s="3"/>
      <c r="K466" s="3"/>
      <c r="L466" s="3"/>
    </row>
    <row r="467" spans="1:12" ht="41.25" customHeight="1" x14ac:dyDescent="0.25">
      <c r="A467" s="6"/>
      <c r="B467" s="3"/>
      <c r="C467" s="3"/>
      <c r="I467" s="3"/>
      <c r="J467" s="3"/>
      <c r="K467" s="3"/>
      <c r="L467" s="3"/>
    </row>
    <row r="468" spans="1:12" ht="41.25" customHeight="1" x14ac:dyDescent="0.25">
      <c r="A468" s="6"/>
      <c r="B468" s="3"/>
      <c r="C468" s="3"/>
      <c r="I468" s="3"/>
      <c r="J468" s="3"/>
      <c r="K468" s="3"/>
      <c r="L468" s="3"/>
    </row>
    <row r="469" spans="1:12" ht="41.25" customHeight="1" x14ac:dyDescent="0.25">
      <c r="A469" s="6"/>
      <c r="B469" s="3"/>
      <c r="C469" s="3"/>
      <c r="I469" s="3"/>
      <c r="J469" s="3"/>
      <c r="K469" s="3"/>
      <c r="L469" s="3"/>
    </row>
    <row r="470" spans="1:12" ht="41.25" customHeight="1" x14ac:dyDescent="0.25">
      <c r="A470" s="6"/>
      <c r="B470" s="3"/>
      <c r="C470" s="3"/>
      <c r="I470" s="3"/>
      <c r="J470" s="3"/>
      <c r="K470" s="3"/>
      <c r="L470" s="3"/>
    </row>
    <row r="471" spans="1:12" ht="41.25" customHeight="1" x14ac:dyDescent="0.25">
      <c r="A471" s="6"/>
      <c r="B471" s="3"/>
      <c r="C471" s="3"/>
      <c r="I471" s="3"/>
      <c r="J471" s="3"/>
      <c r="K471" s="3"/>
      <c r="L471" s="3"/>
    </row>
    <row r="472" spans="1:12" ht="41.25" customHeight="1" x14ac:dyDescent="0.25">
      <c r="A472" s="6"/>
      <c r="B472" s="3"/>
      <c r="C472" s="3"/>
      <c r="I472" s="3"/>
      <c r="J472" s="3"/>
      <c r="K472" s="3"/>
      <c r="L472" s="3"/>
    </row>
    <row r="473" spans="1:12" ht="41.25" customHeight="1" x14ac:dyDescent="0.25">
      <c r="A473" s="6"/>
      <c r="B473" s="3"/>
      <c r="C473" s="3"/>
      <c r="I473" s="3"/>
      <c r="J473" s="3"/>
      <c r="K473" s="3"/>
      <c r="L473" s="3"/>
    </row>
    <row r="474" spans="1:12" ht="41.25" customHeight="1" x14ac:dyDescent="0.25">
      <c r="A474" s="6"/>
      <c r="B474" s="3"/>
      <c r="C474" s="3"/>
      <c r="I474" s="3"/>
      <c r="J474" s="3"/>
      <c r="K474" s="3"/>
      <c r="L474" s="3"/>
    </row>
    <row r="475" spans="1:12" ht="41.25" customHeight="1" x14ac:dyDescent="0.25">
      <c r="A475" s="6"/>
      <c r="B475" s="3"/>
      <c r="C475" s="3"/>
      <c r="I475" s="3"/>
      <c r="J475" s="3"/>
      <c r="K475" s="3"/>
      <c r="L475" s="3"/>
    </row>
    <row r="476" spans="1:12" ht="41.25" customHeight="1" x14ac:dyDescent="0.25">
      <c r="A476" s="6"/>
      <c r="B476" s="3"/>
      <c r="C476" s="3"/>
      <c r="I476" s="3"/>
      <c r="J476" s="3"/>
      <c r="K476" s="3"/>
      <c r="L476" s="3"/>
    </row>
    <row r="477" spans="1:12" ht="41.25" customHeight="1" x14ac:dyDescent="0.25">
      <c r="A477" s="6"/>
      <c r="B477" s="3"/>
      <c r="C477" s="3"/>
      <c r="I477" s="3"/>
      <c r="J477" s="3"/>
      <c r="K477" s="3"/>
      <c r="L477" s="3"/>
    </row>
    <row r="478" spans="1:12" ht="41.25" customHeight="1" x14ac:dyDescent="0.25">
      <c r="A478" s="6"/>
      <c r="B478" s="3"/>
      <c r="C478" s="3"/>
      <c r="I478" s="3"/>
      <c r="J478" s="3"/>
      <c r="K478" s="3"/>
      <c r="L478" s="3"/>
    </row>
    <row r="479" spans="1:12" ht="41.25" customHeight="1" x14ac:dyDescent="0.25">
      <c r="A479" s="6"/>
      <c r="B479" s="3"/>
      <c r="C479" s="3"/>
      <c r="I479" s="3"/>
      <c r="J479" s="3"/>
      <c r="K479" s="3"/>
      <c r="L479" s="3"/>
    </row>
    <row r="480" spans="1:12" ht="41.25" customHeight="1" x14ac:dyDescent="0.25">
      <c r="A480" s="6"/>
      <c r="B480" s="3"/>
      <c r="C480" s="3"/>
      <c r="I480" s="3"/>
      <c r="J480" s="3"/>
      <c r="K480" s="3"/>
      <c r="L480" s="3"/>
    </row>
    <row r="481" spans="1:12" ht="41.25" customHeight="1" x14ac:dyDescent="0.25">
      <c r="A481" s="6"/>
      <c r="B481" s="3"/>
      <c r="C481" s="3"/>
      <c r="I481" s="3"/>
      <c r="J481" s="3"/>
      <c r="K481" s="3"/>
      <c r="L481" s="3"/>
    </row>
    <row r="482" spans="1:12" ht="41.25" customHeight="1" x14ac:dyDescent="0.25">
      <c r="A482" s="6"/>
      <c r="B482" s="3"/>
      <c r="C482" s="3"/>
      <c r="I482" s="3"/>
      <c r="J482" s="3"/>
      <c r="K482" s="3"/>
      <c r="L482" s="3"/>
    </row>
    <row r="483" spans="1:12" ht="41.25" customHeight="1" x14ac:dyDescent="0.25">
      <c r="A483" s="6"/>
      <c r="B483" s="3"/>
      <c r="C483" s="3"/>
      <c r="I483" s="3"/>
      <c r="J483" s="3"/>
      <c r="K483" s="3"/>
      <c r="L483" s="3"/>
    </row>
    <row r="484" spans="1:12" ht="41.25" customHeight="1" x14ac:dyDescent="0.25">
      <c r="A484" s="6"/>
      <c r="B484" s="3"/>
      <c r="C484" s="3"/>
      <c r="I484" s="3"/>
      <c r="J484" s="3"/>
      <c r="K484" s="3"/>
      <c r="L484" s="3"/>
    </row>
    <row r="485" spans="1:12" ht="41.25" customHeight="1" x14ac:dyDescent="0.25">
      <c r="A485" s="6"/>
      <c r="B485" s="3"/>
      <c r="C485" s="3"/>
      <c r="I485" s="3"/>
      <c r="J485" s="3"/>
      <c r="K485" s="3"/>
      <c r="L485" s="3"/>
    </row>
    <row r="486" spans="1:12" ht="41.25" customHeight="1" x14ac:dyDescent="0.25">
      <c r="A486" s="6"/>
      <c r="B486" s="3"/>
      <c r="C486" s="3"/>
      <c r="I486" s="3"/>
      <c r="J486" s="3"/>
      <c r="K486" s="3"/>
      <c r="L486" s="3"/>
    </row>
    <row r="487" spans="1:12" ht="41.25" customHeight="1" x14ac:dyDescent="0.25">
      <c r="A487" s="6"/>
      <c r="B487" s="3"/>
      <c r="C487" s="3"/>
      <c r="I487" s="3"/>
      <c r="J487" s="3"/>
      <c r="K487" s="3"/>
      <c r="L487" s="3"/>
    </row>
    <row r="488" spans="1:12" ht="41.25" customHeight="1" x14ac:dyDescent="0.25">
      <c r="A488" s="6"/>
      <c r="B488" s="3"/>
      <c r="C488" s="3"/>
      <c r="I488" s="3"/>
      <c r="J488" s="3"/>
      <c r="K488" s="3"/>
      <c r="L488" s="3"/>
    </row>
    <row r="489" spans="1:12" ht="41.25" customHeight="1" x14ac:dyDescent="0.25">
      <c r="A489" s="6"/>
      <c r="B489" s="3"/>
      <c r="C489" s="3"/>
      <c r="I489" s="3"/>
      <c r="J489" s="3"/>
      <c r="K489" s="3"/>
      <c r="L489" s="3"/>
    </row>
    <row r="490" spans="1:12" ht="41.25" customHeight="1" x14ac:dyDescent="0.25">
      <c r="A490" s="6"/>
      <c r="B490" s="3"/>
      <c r="C490" s="3"/>
      <c r="I490" s="3"/>
      <c r="J490" s="3"/>
      <c r="K490" s="3"/>
      <c r="L490" s="3"/>
    </row>
    <row r="491" spans="1:12" ht="41.25" customHeight="1" x14ac:dyDescent="0.25">
      <c r="A491" s="6"/>
      <c r="B491" s="3"/>
      <c r="C491" s="3"/>
      <c r="I491" s="3"/>
      <c r="J491" s="3"/>
      <c r="K491" s="3"/>
      <c r="L491" s="3"/>
    </row>
    <row r="492" spans="1:12" ht="41.25" customHeight="1" x14ac:dyDescent="0.25">
      <c r="A492" s="6"/>
      <c r="B492" s="3"/>
      <c r="C492" s="3"/>
      <c r="I492" s="3"/>
      <c r="J492" s="3"/>
      <c r="K492" s="3"/>
      <c r="L492" s="3"/>
    </row>
    <row r="493" spans="1:12" ht="41.25" customHeight="1" x14ac:dyDescent="0.25">
      <c r="A493" s="6"/>
      <c r="B493" s="3"/>
      <c r="C493" s="3"/>
      <c r="I493" s="3"/>
      <c r="J493" s="3"/>
      <c r="K493" s="3"/>
      <c r="L493" s="3"/>
    </row>
    <row r="494" spans="1:12" ht="41.25" customHeight="1" x14ac:dyDescent="0.25">
      <c r="A494" s="6"/>
      <c r="B494" s="3"/>
      <c r="C494" s="3"/>
      <c r="I494" s="3"/>
      <c r="J494" s="3"/>
      <c r="K494" s="3"/>
      <c r="L494" s="3"/>
    </row>
    <row r="495" spans="1:12" ht="41.25" customHeight="1" x14ac:dyDescent="0.25">
      <c r="A495" s="6"/>
      <c r="B495" s="3"/>
      <c r="C495" s="3"/>
      <c r="I495" s="3"/>
      <c r="J495" s="3"/>
      <c r="K495" s="3"/>
      <c r="L495" s="3"/>
    </row>
    <row r="496" spans="1:12" ht="41.25" customHeight="1" x14ac:dyDescent="0.25">
      <c r="A496" s="6"/>
      <c r="B496" s="3"/>
      <c r="C496" s="3"/>
      <c r="I496" s="3"/>
      <c r="J496" s="3"/>
      <c r="K496" s="3"/>
      <c r="L496" s="3"/>
    </row>
    <row r="497" spans="1:12" ht="41.25" customHeight="1" x14ac:dyDescent="0.25">
      <c r="A497" s="6"/>
      <c r="B497" s="3"/>
      <c r="C497" s="3"/>
      <c r="I497" s="3"/>
      <c r="J497" s="3"/>
      <c r="K497" s="3"/>
      <c r="L497" s="3"/>
    </row>
    <row r="498" spans="1:12" ht="41.25" customHeight="1" x14ac:dyDescent="0.25">
      <c r="A498" s="6"/>
      <c r="B498" s="3"/>
      <c r="C498" s="3"/>
      <c r="I498" s="3"/>
      <c r="J498" s="3"/>
      <c r="K498" s="3"/>
      <c r="L498" s="3"/>
    </row>
    <row r="499" spans="1:12" ht="41.25" customHeight="1" x14ac:dyDescent="0.25">
      <c r="A499" s="6"/>
      <c r="B499" s="3"/>
      <c r="C499" s="3"/>
      <c r="I499" s="3"/>
      <c r="J499" s="3"/>
      <c r="K499" s="3"/>
      <c r="L499" s="3"/>
    </row>
    <row r="500" spans="1:12" ht="41.25" customHeight="1" x14ac:dyDescent="0.25">
      <c r="A500" s="6"/>
      <c r="B500" s="3"/>
      <c r="C500" s="3"/>
      <c r="I500" s="3"/>
      <c r="J500" s="3"/>
      <c r="K500" s="3"/>
      <c r="L500" s="3"/>
    </row>
    <row r="501" spans="1:12" ht="41.25" customHeight="1" x14ac:dyDescent="0.25">
      <c r="A501" s="6"/>
      <c r="B501" s="3"/>
      <c r="C501" s="3"/>
      <c r="I501" s="3"/>
      <c r="J501" s="3"/>
      <c r="K501" s="3"/>
      <c r="L501" s="3"/>
    </row>
    <row r="502" spans="1:12" ht="41.25" customHeight="1" x14ac:dyDescent="0.25">
      <c r="A502" s="6"/>
      <c r="B502" s="3"/>
      <c r="C502" s="3"/>
      <c r="I502" s="3"/>
      <c r="J502" s="3"/>
      <c r="K502" s="3"/>
      <c r="L502" s="3"/>
    </row>
    <row r="503" spans="1:12" ht="41.25" customHeight="1" x14ac:dyDescent="0.25">
      <c r="A503" s="6"/>
      <c r="B503" s="3"/>
      <c r="C503" s="3"/>
      <c r="I503" s="3"/>
      <c r="J503" s="3"/>
      <c r="K503" s="3"/>
      <c r="L503" s="3"/>
    </row>
    <row r="504" spans="1:12" ht="41.25" customHeight="1" x14ac:dyDescent="0.25">
      <c r="A504" s="6"/>
      <c r="B504" s="3"/>
      <c r="C504" s="3"/>
      <c r="I504" s="3"/>
      <c r="J504" s="3"/>
      <c r="K504" s="3"/>
      <c r="L504" s="3"/>
    </row>
    <row r="505" spans="1:12" ht="41.25" customHeight="1" x14ac:dyDescent="0.25">
      <c r="A505" s="6"/>
      <c r="B505" s="3"/>
      <c r="C505" s="3"/>
      <c r="I505" s="3"/>
      <c r="J505" s="3"/>
      <c r="K505" s="3"/>
      <c r="L505" s="3"/>
    </row>
    <row r="506" spans="1:12" ht="41.25" customHeight="1" x14ac:dyDescent="0.25">
      <c r="A506" s="6"/>
      <c r="B506" s="3"/>
      <c r="C506" s="3"/>
      <c r="I506" s="3"/>
      <c r="J506" s="3"/>
      <c r="K506" s="3"/>
      <c r="L506" s="3"/>
    </row>
    <row r="507" spans="1:12" ht="41.25" customHeight="1" x14ac:dyDescent="0.25">
      <c r="A507" s="6"/>
      <c r="B507" s="3"/>
      <c r="C507" s="3"/>
      <c r="I507" s="3"/>
      <c r="J507" s="3"/>
      <c r="K507" s="3"/>
      <c r="L507" s="3"/>
    </row>
    <row r="508" spans="1:12" ht="41.25" customHeight="1" x14ac:dyDescent="0.25">
      <c r="A508" s="6"/>
      <c r="B508" s="3"/>
      <c r="C508" s="3"/>
      <c r="I508" s="3"/>
      <c r="J508" s="3"/>
      <c r="K508" s="3"/>
      <c r="L508" s="3"/>
    </row>
    <row r="509" spans="1:12" ht="41.25" customHeight="1" x14ac:dyDescent="0.25">
      <c r="A509" s="6"/>
      <c r="B509" s="3"/>
      <c r="C509" s="3"/>
      <c r="I509" s="3"/>
      <c r="J509" s="3"/>
      <c r="K509" s="3"/>
      <c r="L509" s="3"/>
    </row>
    <row r="510" spans="1:12" ht="41.25" customHeight="1" x14ac:dyDescent="0.25">
      <c r="A510" s="6"/>
      <c r="B510" s="3"/>
      <c r="C510" s="3"/>
      <c r="I510" s="3"/>
      <c r="J510" s="3"/>
      <c r="K510" s="3"/>
      <c r="L510" s="3"/>
    </row>
    <row r="511" spans="1:12" ht="41.25" customHeight="1" x14ac:dyDescent="0.25">
      <c r="A511" s="6"/>
      <c r="B511" s="3"/>
      <c r="C511" s="3"/>
      <c r="I511" s="3"/>
      <c r="J511" s="3"/>
      <c r="K511" s="3"/>
      <c r="L511" s="3"/>
    </row>
    <row r="512" spans="1:12" ht="41.25" customHeight="1" x14ac:dyDescent="0.25">
      <c r="A512" s="6"/>
      <c r="B512" s="3"/>
      <c r="C512" s="3"/>
      <c r="I512" s="3"/>
      <c r="J512" s="3"/>
      <c r="K512" s="3"/>
      <c r="L512" s="3"/>
    </row>
    <row r="513" spans="1:12" ht="41.25" customHeight="1" x14ac:dyDescent="0.25">
      <c r="A513" s="6"/>
      <c r="B513" s="3"/>
      <c r="C513" s="3"/>
      <c r="I513" s="3"/>
      <c r="J513" s="3"/>
      <c r="K513" s="3"/>
      <c r="L513" s="3"/>
    </row>
    <row r="514" spans="1:12" ht="41.25" customHeight="1" x14ac:dyDescent="0.25">
      <c r="A514" s="6"/>
      <c r="B514" s="3"/>
      <c r="C514" s="3"/>
      <c r="I514" s="3"/>
      <c r="J514" s="3"/>
      <c r="K514" s="3"/>
      <c r="L514" s="3"/>
    </row>
    <row r="515" spans="1:12" ht="41.25" customHeight="1" x14ac:dyDescent="0.25">
      <c r="A515" s="6"/>
      <c r="B515" s="3"/>
      <c r="C515" s="3"/>
      <c r="I515" s="3"/>
      <c r="J515" s="3"/>
      <c r="K515" s="3"/>
      <c r="L515" s="3"/>
    </row>
    <row r="516" spans="1:12" ht="41.25" customHeight="1" x14ac:dyDescent="0.25">
      <c r="A516" s="6"/>
      <c r="B516" s="3"/>
      <c r="C516" s="3"/>
      <c r="I516" s="3"/>
      <c r="J516" s="3"/>
      <c r="K516" s="3"/>
      <c r="L516" s="3"/>
    </row>
    <row r="517" spans="1:12" ht="41.25" customHeight="1" x14ac:dyDescent="0.25">
      <c r="A517" s="6"/>
      <c r="B517" s="3"/>
      <c r="C517" s="3"/>
      <c r="I517" s="3"/>
      <c r="J517" s="3"/>
      <c r="K517" s="3"/>
      <c r="L517" s="3"/>
    </row>
    <row r="518" spans="1:12" ht="41.25" customHeight="1" x14ac:dyDescent="0.25">
      <c r="A518" s="6"/>
      <c r="B518" s="3"/>
      <c r="C518" s="3"/>
      <c r="I518" s="3"/>
      <c r="J518" s="3"/>
      <c r="K518" s="3"/>
      <c r="L518" s="3"/>
    </row>
    <row r="519" spans="1:12" ht="41.25" customHeight="1" x14ac:dyDescent="0.25">
      <c r="A519" s="6"/>
      <c r="B519" s="3"/>
      <c r="C519" s="3"/>
      <c r="I519" s="3"/>
      <c r="J519" s="3"/>
      <c r="K519" s="3"/>
      <c r="L519" s="3"/>
    </row>
    <row r="520" spans="1:12" ht="41.25" customHeight="1" x14ac:dyDescent="0.25">
      <c r="A520" s="6"/>
      <c r="B520" s="3"/>
      <c r="C520" s="3"/>
      <c r="I520" s="3"/>
      <c r="J520" s="3"/>
      <c r="K520" s="3"/>
      <c r="L520" s="3"/>
    </row>
    <row r="521" spans="1:12" ht="41.25" customHeight="1" x14ac:dyDescent="0.25">
      <c r="A521" s="6"/>
      <c r="B521" s="3"/>
      <c r="C521" s="3"/>
      <c r="I521" s="3"/>
      <c r="J521" s="3"/>
      <c r="K521" s="3"/>
      <c r="L521" s="3"/>
    </row>
    <row r="522" spans="1:12" ht="41.25" customHeight="1" x14ac:dyDescent="0.25">
      <c r="A522" s="6"/>
      <c r="B522" s="3"/>
      <c r="C522" s="3"/>
      <c r="I522" s="3"/>
      <c r="J522" s="3"/>
      <c r="K522" s="3"/>
      <c r="L522" s="3"/>
    </row>
    <row r="523" spans="1:12" ht="41.25" customHeight="1" x14ac:dyDescent="0.25">
      <c r="A523" s="6"/>
      <c r="B523" s="3"/>
      <c r="C523" s="3"/>
      <c r="I523" s="3"/>
      <c r="J523" s="3"/>
      <c r="K523" s="3"/>
      <c r="L523" s="3"/>
    </row>
    <row r="524" spans="1:12" ht="41.25" customHeight="1" x14ac:dyDescent="0.25">
      <c r="A524" s="6"/>
      <c r="B524" s="3"/>
      <c r="C524" s="3"/>
      <c r="I524" s="3"/>
      <c r="J524" s="3"/>
      <c r="K524" s="3"/>
      <c r="L524" s="3"/>
    </row>
    <row r="525" spans="1:12" ht="41.25" customHeight="1" x14ac:dyDescent="0.25">
      <c r="A525" s="6"/>
      <c r="B525" s="3"/>
      <c r="C525" s="3"/>
      <c r="I525" s="3"/>
      <c r="J525" s="3"/>
      <c r="K525" s="3"/>
      <c r="L525" s="3"/>
    </row>
    <row r="526" spans="1:12" ht="41.25" customHeight="1" x14ac:dyDescent="0.25">
      <c r="A526" s="6"/>
      <c r="B526" s="3"/>
      <c r="C526" s="3"/>
      <c r="I526" s="3"/>
      <c r="J526" s="3"/>
      <c r="K526" s="3"/>
      <c r="L526" s="3"/>
    </row>
    <row r="527" spans="1:12" ht="41.25" customHeight="1" x14ac:dyDescent="0.25">
      <c r="A527" s="6"/>
      <c r="B527" s="3"/>
      <c r="C527" s="3"/>
      <c r="I527" s="3"/>
      <c r="J527" s="3"/>
      <c r="K527" s="3"/>
      <c r="L527" s="3"/>
    </row>
    <row r="528" spans="1:12" ht="41.25" customHeight="1" x14ac:dyDescent="0.25">
      <c r="A528" s="6"/>
      <c r="B528" s="3"/>
      <c r="C528" s="3"/>
      <c r="I528" s="3"/>
      <c r="J528" s="3"/>
      <c r="K528" s="3"/>
      <c r="L528" s="3"/>
    </row>
    <row r="529" spans="1:12" ht="41.25" customHeight="1" x14ac:dyDescent="0.25">
      <c r="A529" s="6"/>
      <c r="B529" s="3"/>
      <c r="C529" s="3"/>
      <c r="I529" s="3"/>
      <c r="J529" s="3"/>
      <c r="K529" s="3"/>
      <c r="L529" s="3"/>
    </row>
    <row r="530" spans="1:12" ht="41.25" customHeight="1" x14ac:dyDescent="0.25">
      <c r="A530" s="6"/>
      <c r="B530" s="3"/>
      <c r="C530" s="3"/>
      <c r="I530" s="3"/>
      <c r="J530" s="3"/>
      <c r="K530" s="3"/>
      <c r="L530" s="3"/>
    </row>
    <row r="531" spans="1:12" ht="41.25" customHeight="1" x14ac:dyDescent="0.25">
      <c r="A531" s="6"/>
      <c r="B531" s="3"/>
      <c r="C531" s="3"/>
      <c r="I531" s="3"/>
      <c r="J531" s="3"/>
      <c r="K531" s="3"/>
      <c r="L531" s="3"/>
    </row>
    <row r="532" spans="1:12" ht="41.25" customHeight="1" x14ac:dyDescent="0.25">
      <c r="A532" s="6"/>
      <c r="B532" s="3"/>
      <c r="C532" s="3"/>
      <c r="I532" s="3"/>
      <c r="J532" s="3"/>
      <c r="K532" s="3"/>
      <c r="L532" s="3"/>
    </row>
    <row r="533" spans="1:12" ht="41.25" customHeight="1" x14ac:dyDescent="0.25">
      <c r="A533" s="6"/>
      <c r="B533" s="3"/>
      <c r="C533" s="3"/>
      <c r="I533" s="3"/>
      <c r="J533" s="3"/>
      <c r="K533" s="3"/>
      <c r="L533" s="3"/>
    </row>
    <row r="534" spans="1:12" ht="41.25" customHeight="1" x14ac:dyDescent="0.25">
      <c r="A534" s="6"/>
      <c r="B534" s="3"/>
      <c r="C534" s="3"/>
      <c r="I534" s="3"/>
      <c r="J534" s="3"/>
      <c r="K534" s="3"/>
      <c r="L534" s="3"/>
    </row>
    <row r="535" spans="1:12" ht="41.25" customHeight="1" x14ac:dyDescent="0.25">
      <c r="A535" s="6"/>
      <c r="B535" s="3"/>
      <c r="C535" s="3"/>
      <c r="I535" s="3"/>
      <c r="J535" s="3"/>
      <c r="K535" s="3"/>
      <c r="L535" s="3"/>
    </row>
    <row r="536" spans="1:12" ht="41.25" customHeight="1" x14ac:dyDescent="0.25">
      <c r="A536" s="6"/>
      <c r="B536" s="3"/>
      <c r="C536" s="3"/>
      <c r="I536" s="3"/>
      <c r="J536" s="3"/>
      <c r="K536" s="3"/>
      <c r="L536" s="3"/>
    </row>
    <row r="537" spans="1:12" ht="41.25" customHeight="1" x14ac:dyDescent="0.25">
      <c r="A537" s="6"/>
      <c r="B537" s="3"/>
      <c r="C537" s="3"/>
      <c r="I537" s="3"/>
      <c r="J537" s="3"/>
      <c r="K537" s="3"/>
      <c r="L537" s="3"/>
    </row>
    <row r="538" spans="1:12" ht="41.25" customHeight="1" x14ac:dyDescent="0.25">
      <c r="A538" s="6"/>
      <c r="B538" s="3"/>
      <c r="C538" s="3"/>
      <c r="I538" s="3"/>
      <c r="J538" s="3"/>
      <c r="K538" s="3"/>
      <c r="L538" s="3"/>
    </row>
    <row r="539" spans="1:12" ht="41.25" customHeight="1" x14ac:dyDescent="0.25">
      <c r="A539" s="6"/>
      <c r="B539" s="3"/>
      <c r="C539" s="3"/>
      <c r="I539" s="3"/>
      <c r="J539" s="3"/>
      <c r="K539" s="3"/>
      <c r="L539" s="3"/>
    </row>
    <row r="540" spans="1:12" ht="41.25" customHeight="1" x14ac:dyDescent="0.25">
      <c r="A540" s="6"/>
      <c r="B540" s="3"/>
      <c r="C540" s="3"/>
      <c r="I540" s="3"/>
      <c r="J540" s="3"/>
      <c r="K540" s="3"/>
      <c r="L540" s="3"/>
    </row>
    <row r="541" spans="1:12" ht="41.25" customHeight="1" x14ac:dyDescent="0.25">
      <c r="A541" s="6"/>
      <c r="B541" s="3"/>
      <c r="C541" s="3"/>
      <c r="I541" s="3"/>
      <c r="J541" s="3"/>
      <c r="K541" s="3"/>
      <c r="L541" s="3"/>
    </row>
    <row r="542" spans="1:12" ht="41.25" customHeight="1" x14ac:dyDescent="0.25">
      <c r="A542" s="6"/>
      <c r="B542" s="3"/>
      <c r="C542" s="3"/>
      <c r="I542" s="3"/>
      <c r="J542" s="3"/>
      <c r="K542" s="3"/>
      <c r="L542" s="3"/>
    </row>
    <row r="543" spans="1:12" ht="41.25" customHeight="1" x14ac:dyDescent="0.25">
      <c r="A543" s="6"/>
      <c r="B543" s="3"/>
      <c r="C543" s="3"/>
      <c r="I543" s="3"/>
      <c r="J543" s="3"/>
      <c r="K543" s="3"/>
      <c r="L543" s="3"/>
    </row>
    <row r="544" spans="1:12" ht="41.25" customHeight="1" x14ac:dyDescent="0.25">
      <c r="A544" s="6"/>
      <c r="B544" s="3"/>
      <c r="C544" s="3"/>
      <c r="I544" s="3"/>
      <c r="J544" s="3"/>
      <c r="K544" s="3"/>
      <c r="L544" s="3"/>
    </row>
    <row r="545" spans="1:12" ht="41.25" customHeight="1" x14ac:dyDescent="0.25">
      <c r="A545" s="6"/>
      <c r="B545" s="3"/>
      <c r="C545" s="3"/>
      <c r="I545" s="3"/>
      <c r="J545" s="3"/>
      <c r="K545" s="3"/>
      <c r="L545" s="3"/>
    </row>
    <row r="546" spans="1:12" ht="41.25" customHeight="1" x14ac:dyDescent="0.25">
      <c r="A546" s="6"/>
      <c r="B546" s="3"/>
      <c r="C546" s="3"/>
      <c r="I546" s="3"/>
      <c r="J546" s="3"/>
      <c r="K546" s="3"/>
      <c r="L546" s="3"/>
    </row>
    <row r="547" spans="1:12" ht="41.25" customHeight="1" x14ac:dyDescent="0.25">
      <c r="A547" s="6"/>
      <c r="B547" s="3"/>
      <c r="C547" s="3"/>
      <c r="I547" s="3"/>
      <c r="J547" s="3"/>
      <c r="K547" s="3"/>
      <c r="L547" s="3"/>
    </row>
    <row r="548" spans="1:12" ht="41.25" customHeight="1" x14ac:dyDescent="0.25">
      <c r="A548" s="6"/>
      <c r="B548" s="3"/>
      <c r="C548" s="3"/>
      <c r="I548" s="3"/>
      <c r="J548" s="3"/>
      <c r="K548" s="3"/>
      <c r="L548" s="3"/>
    </row>
    <row r="549" spans="1:12" ht="41.25" customHeight="1" x14ac:dyDescent="0.25">
      <c r="A549" s="6"/>
      <c r="B549" s="3"/>
      <c r="C549" s="3"/>
      <c r="I549" s="3"/>
      <c r="J549" s="3"/>
      <c r="K549" s="3"/>
      <c r="L549" s="3"/>
    </row>
    <row r="550" spans="1:12" ht="41.25" customHeight="1" x14ac:dyDescent="0.25">
      <c r="A550" s="6"/>
      <c r="B550" s="3"/>
      <c r="C550" s="3"/>
      <c r="I550" s="3"/>
      <c r="J550" s="3"/>
      <c r="K550" s="3"/>
      <c r="L550" s="3"/>
    </row>
    <row r="551" spans="1:12" ht="41.25" customHeight="1" x14ac:dyDescent="0.25">
      <c r="A551" s="6"/>
      <c r="B551" s="3"/>
      <c r="C551" s="3"/>
      <c r="I551" s="3"/>
      <c r="J551" s="3"/>
      <c r="K551" s="3"/>
      <c r="L551" s="3"/>
    </row>
    <row r="552" spans="1:12" ht="41.25" customHeight="1" x14ac:dyDescent="0.25">
      <c r="A552" s="6"/>
      <c r="B552" s="3"/>
      <c r="C552" s="3"/>
      <c r="I552" s="3"/>
      <c r="J552" s="3"/>
      <c r="K552" s="3"/>
      <c r="L552" s="3"/>
    </row>
    <row r="553" spans="1:12" ht="41.25" customHeight="1" x14ac:dyDescent="0.25">
      <c r="A553" s="6"/>
      <c r="B553" s="3"/>
      <c r="C553" s="3"/>
      <c r="I553" s="3"/>
      <c r="J553" s="3"/>
      <c r="K553" s="3"/>
      <c r="L553" s="3"/>
    </row>
    <row r="554" spans="1:12" ht="41.25" customHeight="1" x14ac:dyDescent="0.25">
      <c r="A554" s="6"/>
      <c r="B554" s="3"/>
      <c r="C554" s="3"/>
      <c r="I554" s="3"/>
      <c r="J554" s="3"/>
      <c r="K554" s="3"/>
      <c r="L554" s="3"/>
    </row>
    <row r="555" spans="1:12" ht="41.25" customHeight="1" x14ac:dyDescent="0.25">
      <c r="A555" s="6"/>
      <c r="B555" s="3"/>
      <c r="C555" s="3"/>
      <c r="I555" s="3"/>
      <c r="J555" s="3"/>
      <c r="K555" s="3"/>
      <c r="L555" s="3"/>
    </row>
    <row r="556" spans="1:12" ht="41.25" customHeight="1" x14ac:dyDescent="0.25">
      <c r="A556" s="6"/>
      <c r="B556" s="3"/>
      <c r="C556" s="3"/>
      <c r="I556" s="3"/>
      <c r="J556" s="3"/>
      <c r="K556" s="3"/>
      <c r="L556" s="3"/>
    </row>
    <row r="557" spans="1:12" ht="41.25" customHeight="1" x14ac:dyDescent="0.25">
      <c r="A557" s="6"/>
      <c r="B557" s="3"/>
      <c r="C557" s="3"/>
      <c r="I557" s="3"/>
      <c r="J557" s="3"/>
      <c r="K557" s="3"/>
      <c r="L557" s="3"/>
    </row>
    <row r="558" spans="1:12" ht="41.25" customHeight="1" x14ac:dyDescent="0.25">
      <c r="A558" s="6"/>
      <c r="B558" s="3"/>
      <c r="C558" s="3"/>
      <c r="I558" s="3"/>
      <c r="J558" s="3"/>
      <c r="K558" s="3"/>
      <c r="L558" s="3"/>
    </row>
    <row r="559" spans="1:12" ht="41.25" customHeight="1" x14ac:dyDescent="0.25">
      <c r="A559" s="6"/>
      <c r="B559" s="3"/>
      <c r="C559" s="3"/>
      <c r="I559" s="3"/>
      <c r="J559" s="3"/>
      <c r="K559" s="3"/>
      <c r="L559" s="3"/>
    </row>
    <row r="560" spans="1:12" ht="41.25" customHeight="1" x14ac:dyDescent="0.25">
      <c r="A560" s="6"/>
      <c r="B560" s="3"/>
      <c r="C560" s="3"/>
      <c r="I560" s="3"/>
      <c r="J560" s="3"/>
      <c r="K560" s="3"/>
      <c r="L560" s="3"/>
    </row>
    <row r="561" spans="1:12" ht="41.25" customHeight="1" x14ac:dyDescent="0.25">
      <c r="A561" s="6"/>
      <c r="B561" s="3"/>
      <c r="C561" s="3"/>
      <c r="I561" s="3"/>
      <c r="J561" s="3"/>
      <c r="K561" s="3"/>
      <c r="L561" s="3"/>
    </row>
    <row r="562" spans="1:12" ht="41.25" customHeight="1" x14ac:dyDescent="0.25">
      <c r="A562" s="6"/>
      <c r="B562" s="3"/>
      <c r="C562" s="3"/>
      <c r="I562" s="3"/>
      <c r="J562" s="3"/>
      <c r="K562" s="3"/>
      <c r="L562" s="3"/>
    </row>
    <row r="563" spans="1:12" ht="41.25" customHeight="1" x14ac:dyDescent="0.25">
      <c r="A563" s="6"/>
      <c r="B563" s="3"/>
      <c r="C563" s="3"/>
      <c r="I563" s="3"/>
      <c r="J563" s="3"/>
      <c r="K563" s="3"/>
      <c r="L563" s="3"/>
    </row>
    <row r="564" spans="1:12" ht="41.25" customHeight="1" x14ac:dyDescent="0.25">
      <c r="A564" s="6"/>
      <c r="B564" s="3"/>
      <c r="C564" s="3"/>
      <c r="I564" s="3"/>
      <c r="J564" s="3"/>
      <c r="K564" s="3"/>
      <c r="L564" s="3"/>
    </row>
    <row r="565" spans="1:12" ht="41.25" customHeight="1" x14ac:dyDescent="0.25">
      <c r="A565" s="6"/>
      <c r="B565" s="3"/>
      <c r="C565" s="3"/>
      <c r="I565" s="3"/>
      <c r="J565" s="3"/>
      <c r="K565" s="3"/>
      <c r="L565" s="3"/>
    </row>
    <row r="566" spans="1:12" ht="41.25" customHeight="1" x14ac:dyDescent="0.25">
      <c r="A566" s="6"/>
      <c r="B566" s="3"/>
      <c r="C566" s="3"/>
      <c r="I566" s="3"/>
      <c r="J566" s="3"/>
      <c r="K566" s="3"/>
      <c r="L566" s="3"/>
    </row>
    <row r="567" spans="1:12" ht="41.25" customHeight="1" x14ac:dyDescent="0.25">
      <c r="A567" s="6"/>
      <c r="B567" s="3"/>
      <c r="C567" s="3"/>
      <c r="I567" s="3"/>
      <c r="J567" s="3"/>
      <c r="K567" s="3"/>
      <c r="L567" s="3"/>
    </row>
    <row r="568" spans="1:12" ht="41.25" customHeight="1" x14ac:dyDescent="0.25">
      <c r="A568" s="6"/>
      <c r="B568" s="3"/>
      <c r="C568" s="3"/>
      <c r="I568" s="3"/>
      <c r="J568" s="3"/>
      <c r="K568" s="3"/>
      <c r="L568" s="3"/>
    </row>
    <row r="569" spans="1:12" ht="41.25" customHeight="1" x14ac:dyDescent="0.25">
      <c r="A569" s="6"/>
      <c r="B569" s="3"/>
      <c r="C569" s="3"/>
      <c r="I569" s="3"/>
      <c r="J569" s="3"/>
      <c r="K569" s="3"/>
      <c r="L569" s="3"/>
    </row>
    <row r="570" spans="1:12" ht="41.25" customHeight="1" x14ac:dyDescent="0.25">
      <c r="A570" s="6"/>
      <c r="B570" s="3"/>
      <c r="C570" s="3"/>
      <c r="I570" s="3"/>
      <c r="J570" s="3"/>
      <c r="K570" s="3"/>
      <c r="L570" s="3"/>
    </row>
    <row r="571" spans="1:12" ht="41.25" customHeight="1" x14ac:dyDescent="0.25">
      <c r="A571" s="6"/>
      <c r="B571" s="3"/>
      <c r="C571" s="3"/>
      <c r="I571" s="3"/>
      <c r="J571" s="3"/>
      <c r="K571" s="3"/>
      <c r="L571" s="3"/>
    </row>
    <row r="572" spans="1:12" ht="41.25" customHeight="1" x14ac:dyDescent="0.25">
      <c r="A572" s="6"/>
      <c r="B572" s="3"/>
      <c r="C572" s="3"/>
      <c r="I572" s="3"/>
      <c r="J572" s="3"/>
      <c r="K572" s="3"/>
      <c r="L572" s="3"/>
    </row>
    <row r="573" spans="1:12" ht="41.25" customHeight="1" x14ac:dyDescent="0.25">
      <c r="A573" s="6"/>
      <c r="B573" s="3"/>
      <c r="C573" s="3"/>
      <c r="I573" s="3"/>
      <c r="J573" s="3"/>
      <c r="K573" s="3"/>
      <c r="L573" s="3"/>
    </row>
    <row r="574" spans="1:12" ht="41.25" customHeight="1" x14ac:dyDescent="0.25">
      <c r="A574" s="6"/>
      <c r="B574" s="3"/>
      <c r="C574" s="3"/>
      <c r="I574" s="3"/>
      <c r="J574" s="3"/>
      <c r="K574" s="3"/>
      <c r="L574" s="3"/>
    </row>
    <row r="575" spans="1:12" ht="41.25" customHeight="1" x14ac:dyDescent="0.25">
      <c r="A575" s="6"/>
      <c r="B575" s="3"/>
      <c r="C575" s="3"/>
      <c r="I575" s="3"/>
      <c r="J575" s="3"/>
      <c r="K575" s="3"/>
      <c r="L575" s="3"/>
    </row>
    <row r="576" spans="1:12" ht="41.25" customHeight="1" x14ac:dyDescent="0.25">
      <c r="A576" s="6"/>
      <c r="B576" s="3"/>
      <c r="C576" s="3"/>
      <c r="I576" s="3"/>
      <c r="J576" s="3"/>
      <c r="K576" s="3"/>
      <c r="L576" s="3"/>
    </row>
    <row r="577" spans="1:12" ht="41.25" customHeight="1" x14ac:dyDescent="0.25">
      <c r="A577" s="6"/>
      <c r="B577" s="3"/>
      <c r="C577" s="3"/>
      <c r="I577" s="3"/>
      <c r="J577" s="3"/>
      <c r="K577" s="3"/>
      <c r="L577" s="3"/>
    </row>
    <row r="578" spans="1:12" ht="41.25" customHeight="1" x14ac:dyDescent="0.25">
      <c r="A578" s="6"/>
      <c r="B578" s="3"/>
      <c r="C578" s="3"/>
      <c r="I578" s="3"/>
      <c r="J578" s="3"/>
      <c r="K578" s="3"/>
      <c r="L578" s="3"/>
    </row>
    <row r="579" spans="1:12" ht="41.25" customHeight="1" x14ac:dyDescent="0.25">
      <c r="A579" s="6"/>
      <c r="B579" s="3"/>
      <c r="C579" s="3"/>
      <c r="I579" s="3"/>
      <c r="J579" s="3"/>
      <c r="K579" s="3"/>
      <c r="L579" s="3"/>
    </row>
    <row r="580" spans="1:12" ht="41.25" customHeight="1" x14ac:dyDescent="0.25">
      <c r="A580" s="6"/>
      <c r="B580" s="3"/>
      <c r="C580" s="3"/>
      <c r="I580" s="3"/>
      <c r="J580" s="3"/>
      <c r="K580" s="3"/>
      <c r="L580" s="3"/>
    </row>
    <row r="581" spans="1:12" ht="41.25" customHeight="1" x14ac:dyDescent="0.25">
      <c r="A581" s="6"/>
      <c r="B581" s="3"/>
      <c r="C581" s="3"/>
      <c r="I581" s="3"/>
      <c r="J581" s="3"/>
      <c r="K581" s="3"/>
      <c r="L581" s="3"/>
    </row>
    <row r="582" spans="1:12" ht="41.25" customHeight="1" x14ac:dyDescent="0.25">
      <c r="A582" s="6"/>
      <c r="B582" s="3"/>
      <c r="C582" s="3"/>
      <c r="I582" s="3"/>
      <c r="J582" s="3"/>
      <c r="K582" s="3"/>
      <c r="L582" s="3"/>
    </row>
    <row r="583" spans="1:12" ht="41.25" customHeight="1" x14ac:dyDescent="0.25">
      <c r="A583" s="6"/>
      <c r="B583" s="3"/>
      <c r="C583" s="3"/>
      <c r="I583" s="3"/>
      <c r="J583" s="3"/>
      <c r="K583" s="3"/>
      <c r="L583" s="3"/>
    </row>
    <row r="584" spans="1:12" ht="41.25" customHeight="1" x14ac:dyDescent="0.25">
      <c r="A584" s="6"/>
      <c r="B584" s="3"/>
      <c r="C584" s="3"/>
      <c r="I584" s="3"/>
      <c r="J584" s="3"/>
      <c r="K584" s="3"/>
      <c r="L584" s="3"/>
    </row>
    <row r="585" spans="1:12" ht="41.25" customHeight="1" x14ac:dyDescent="0.25">
      <c r="A585" s="6"/>
      <c r="B585" s="3"/>
      <c r="C585" s="3"/>
      <c r="I585" s="3"/>
      <c r="J585" s="3"/>
      <c r="K585" s="3"/>
      <c r="L585" s="3"/>
    </row>
    <row r="586" spans="1:12" ht="41.25" customHeight="1" x14ac:dyDescent="0.25">
      <c r="A586" s="6"/>
      <c r="B586" s="3"/>
      <c r="C586" s="3"/>
      <c r="I586" s="3"/>
      <c r="J586" s="3"/>
      <c r="K586" s="3"/>
      <c r="L586" s="3"/>
    </row>
    <row r="587" spans="1:12" ht="41.25" customHeight="1" x14ac:dyDescent="0.25">
      <c r="A587" s="6"/>
      <c r="B587" s="3"/>
      <c r="C587" s="3"/>
      <c r="I587" s="3"/>
      <c r="J587" s="3"/>
      <c r="K587" s="3"/>
      <c r="L587" s="3"/>
    </row>
    <row r="588" spans="1:12" ht="41.25" customHeight="1" x14ac:dyDescent="0.25">
      <c r="A588" s="6"/>
      <c r="B588" s="3"/>
      <c r="C588" s="3"/>
      <c r="I588" s="3"/>
      <c r="J588" s="3"/>
      <c r="K588" s="3"/>
      <c r="L588" s="3"/>
    </row>
    <row r="589" spans="1:12" ht="41.25" customHeight="1" x14ac:dyDescent="0.25">
      <c r="A589" s="6"/>
      <c r="B589" s="3"/>
      <c r="C589" s="3"/>
      <c r="I589" s="3"/>
      <c r="J589" s="3"/>
      <c r="K589" s="3"/>
      <c r="L589" s="3"/>
    </row>
    <row r="590" spans="1:12" ht="41.25" customHeight="1" x14ac:dyDescent="0.25">
      <c r="A590" s="6"/>
      <c r="B590" s="3"/>
      <c r="C590" s="3"/>
      <c r="I590" s="3"/>
      <c r="J590" s="3"/>
      <c r="K590" s="3"/>
      <c r="L590" s="3"/>
    </row>
    <row r="591" spans="1:12" ht="41.25" customHeight="1" x14ac:dyDescent="0.25">
      <c r="A591" s="6"/>
      <c r="B591" s="3"/>
      <c r="C591" s="3"/>
      <c r="I591" s="3"/>
      <c r="J591" s="3"/>
      <c r="K591" s="3"/>
      <c r="L591" s="3"/>
    </row>
    <row r="592" spans="1:12" ht="41.25" customHeight="1" x14ac:dyDescent="0.25">
      <c r="A592" s="6"/>
      <c r="B592" s="3"/>
      <c r="C592" s="3"/>
      <c r="I592" s="3"/>
      <c r="J592" s="3"/>
      <c r="K592" s="3"/>
      <c r="L592" s="3"/>
    </row>
    <row r="593" spans="1:12" ht="41.25" customHeight="1" x14ac:dyDescent="0.25">
      <c r="A593" s="6"/>
      <c r="B593" s="3"/>
      <c r="C593" s="3"/>
      <c r="I593" s="3"/>
      <c r="J593" s="3"/>
      <c r="K593" s="3"/>
      <c r="L593" s="3"/>
    </row>
    <row r="594" spans="1:12" ht="41.25" customHeight="1" x14ac:dyDescent="0.25">
      <c r="A594" s="6"/>
      <c r="B594" s="3"/>
      <c r="C594" s="3"/>
      <c r="I594" s="3"/>
      <c r="J594" s="3"/>
      <c r="K594" s="3"/>
      <c r="L594" s="3"/>
    </row>
    <row r="595" spans="1:12" ht="41.25" customHeight="1" x14ac:dyDescent="0.25">
      <c r="A595" s="6"/>
      <c r="B595" s="3"/>
      <c r="C595" s="3"/>
      <c r="I595" s="3"/>
      <c r="J595" s="3"/>
      <c r="K595" s="3"/>
      <c r="L595" s="3"/>
    </row>
    <row r="596" spans="1:12" ht="41.25" customHeight="1" x14ac:dyDescent="0.25">
      <c r="A596" s="6"/>
      <c r="B596" s="3"/>
      <c r="C596" s="3"/>
      <c r="I596" s="3"/>
      <c r="J596" s="3"/>
      <c r="K596" s="3"/>
      <c r="L596" s="3"/>
    </row>
    <row r="597" spans="1:12" ht="41.25" customHeight="1" x14ac:dyDescent="0.25">
      <c r="A597" s="6"/>
      <c r="B597" s="3"/>
      <c r="C597" s="3"/>
      <c r="I597" s="3"/>
      <c r="J597" s="3"/>
      <c r="K597" s="3"/>
      <c r="L597" s="3"/>
    </row>
    <row r="598" spans="1:12" ht="41.25" customHeight="1" x14ac:dyDescent="0.25">
      <c r="A598" s="6"/>
      <c r="B598" s="3"/>
      <c r="C598" s="3"/>
      <c r="I598" s="3"/>
      <c r="J598" s="3"/>
      <c r="K598" s="3"/>
      <c r="L598" s="3"/>
    </row>
    <row r="599" spans="1:12" ht="41.25" customHeight="1" x14ac:dyDescent="0.25">
      <c r="A599" s="6"/>
      <c r="B599" s="3"/>
      <c r="C599" s="3"/>
      <c r="I599" s="3"/>
      <c r="J599" s="3"/>
      <c r="K599" s="3"/>
      <c r="L599" s="3"/>
    </row>
    <row r="600" spans="1:12" ht="41.25" customHeight="1" x14ac:dyDescent="0.25">
      <c r="A600" s="6"/>
      <c r="B600" s="3"/>
      <c r="C600" s="3"/>
      <c r="I600" s="3"/>
      <c r="J600" s="3"/>
      <c r="K600" s="3"/>
      <c r="L600" s="3"/>
    </row>
    <row r="601" spans="1:12" ht="41.25" customHeight="1" x14ac:dyDescent="0.25">
      <c r="A601" s="6"/>
      <c r="B601" s="3"/>
      <c r="C601" s="3"/>
      <c r="I601" s="3"/>
      <c r="J601" s="3"/>
      <c r="K601" s="3"/>
      <c r="L601" s="3"/>
    </row>
    <row r="602" spans="1:12" ht="41.25" customHeight="1" x14ac:dyDescent="0.25">
      <c r="A602" s="6"/>
      <c r="B602" s="3"/>
      <c r="C602" s="3"/>
      <c r="I602" s="3"/>
      <c r="J602" s="3"/>
      <c r="K602" s="3"/>
      <c r="L602" s="3"/>
    </row>
    <row r="603" spans="1:12" ht="41.25" customHeight="1" x14ac:dyDescent="0.25">
      <c r="A603" s="6"/>
      <c r="B603" s="3"/>
      <c r="C603" s="3"/>
      <c r="I603" s="3"/>
      <c r="J603" s="3"/>
      <c r="K603" s="3"/>
      <c r="L603" s="3"/>
    </row>
    <row r="604" spans="1:12" ht="41.25" customHeight="1" x14ac:dyDescent="0.25">
      <c r="A604" s="6"/>
      <c r="B604" s="3"/>
      <c r="C604" s="3"/>
      <c r="I604" s="3"/>
      <c r="J604" s="3"/>
      <c r="K604" s="3"/>
      <c r="L604" s="3"/>
    </row>
    <row r="605" spans="1:12" ht="41.25" customHeight="1" x14ac:dyDescent="0.25">
      <c r="A605" s="6"/>
      <c r="B605" s="3"/>
      <c r="C605" s="3"/>
      <c r="I605" s="3"/>
      <c r="J605" s="3"/>
      <c r="K605" s="3"/>
      <c r="L605" s="3"/>
    </row>
    <row r="606" spans="1:12" ht="41.25" customHeight="1" x14ac:dyDescent="0.25">
      <c r="A606" s="6"/>
      <c r="B606" s="3"/>
      <c r="C606" s="3"/>
      <c r="I606" s="3"/>
      <c r="J606" s="3"/>
      <c r="K606" s="3"/>
      <c r="L606" s="3"/>
    </row>
    <row r="607" spans="1:12" ht="41.25" customHeight="1" x14ac:dyDescent="0.25">
      <c r="A607" s="6"/>
      <c r="B607" s="3"/>
      <c r="C607" s="3"/>
      <c r="I607" s="3"/>
      <c r="J607" s="3"/>
      <c r="K607" s="3"/>
      <c r="L607" s="3"/>
    </row>
    <row r="608" spans="1:12" ht="41.25" customHeight="1" x14ac:dyDescent="0.25">
      <c r="A608" s="6"/>
      <c r="B608" s="3"/>
      <c r="C608" s="3"/>
      <c r="I608" s="3"/>
      <c r="J608" s="3"/>
      <c r="K608" s="3"/>
      <c r="L608" s="3"/>
    </row>
    <row r="609" spans="1:12" ht="41.25" customHeight="1" x14ac:dyDescent="0.25">
      <c r="A609" s="6"/>
      <c r="B609" s="3"/>
      <c r="C609" s="3"/>
      <c r="I609" s="3"/>
      <c r="J609" s="3"/>
      <c r="K609" s="3"/>
      <c r="L609" s="3"/>
    </row>
    <row r="610" spans="1:12" ht="41.25" customHeight="1" x14ac:dyDescent="0.25">
      <c r="A610" s="6"/>
      <c r="B610" s="3"/>
      <c r="C610" s="3"/>
      <c r="I610" s="3"/>
      <c r="J610" s="3"/>
      <c r="K610" s="3"/>
      <c r="L610" s="3"/>
    </row>
    <row r="611" spans="1:12" ht="41.25" customHeight="1" x14ac:dyDescent="0.25">
      <c r="A611" s="6"/>
      <c r="B611" s="3"/>
      <c r="C611" s="3"/>
      <c r="I611" s="3"/>
      <c r="J611" s="3"/>
      <c r="K611" s="3"/>
      <c r="L611" s="3"/>
    </row>
    <row r="612" spans="1:12" ht="41.25" customHeight="1" x14ac:dyDescent="0.25">
      <c r="A612" s="6"/>
      <c r="B612" s="3"/>
      <c r="C612" s="3"/>
      <c r="I612" s="3"/>
      <c r="J612" s="3"/>
      <c r="K612" s="3"/>
      <c r="L612" s="3"/>
    </row>
    <row r="613" spans="1:12" ht="41.25" customHeight="1" x14ac:dyDescent="0.25">
      <c r="A613" s="6"/>
      <c r="B613" s="3"/>
      <c r="C613" s="3"/>
      <c r="I613" s="3"/>
      <c r="J613" s="3"/>
      <c r="K613" s="3"/>
      <c r="L613" s="3"/>
    </row>
    <row r="614" spans="1:12" ht="41.25" customHeight="1" x14ac:dyDescent="0.25">
      <c r="A614" s="6"/>
      <c r="B614" s="3"/>
      <c r="C614" s="3"/>
      <c r="I614" s="3"/>
      <c r="J614" s="3"/>
      <c r="K614" s="3"/>
      <c r="L614" s="3"/>
    </row>
    <row r="615" spans="1:12" ht="41.25" customHeight="1" x14ac:dyDescent="0.25">
      <c r="A615" s="6"/>
      <c r="B615" s="3"/>
      <c r="C615" s="3"/>
      <c r="I615" s="3"/>
      <c r="J615" s="3"/>
      <c r="K615" s="3"/>
      <c r="L615" s="3"/>
    </row>
    <row r="616" spans="1:12" ht="41.25" customHeight="1" x14ac:dyDescent="0.25">
      <c r="A616" s="6"/>
      <c r="B616" s="3"/>
      <c r="C616" s="3"/>
      <c r="I616" s="3"/>
      <c r="J616" s="3"/>
      <c r="K616" s="3"/>
      <c r="L616" s="3"/>
    </row>
    <row r="617" spans="1:12" ht="41.25" customHeight="1" x14ac:dyDescent="0.25">
      <c r="A617" s="6"/>
      <c r="B617" s="3"/>
      <c r="C617" s="3"/>
      <c r="I617" s="3"/>
      <c r="J617" s="3"/>
      <c r="K617" s="3"/>
      <c r="L617" s="3"/>
    </row>
    <row r="618" spans="1:12" ht="41.25" customHeight="1" x14ac:dyDescent="0.25">
      <c r="A618" s="6"/>
      <c r="B618" s="3"/>
      <c r="C618" s="3"/>
      <c r="I618" s="3"/>
      <c r="J618" s="3"/>
      <c r="K618" s="3"/>
      <c r="L618" s="3"/>
    </row>
    <row r="619" spans="1:12" ht="41.25" customHeight="1" x14ac:dyDescent="0.25">
      <c r="A619" s="6"/>
      <c r="B619" s="3"/>
      <c r="C619" s="3"/>
      <c r="I619" s="3"/>
      <c r="J619" s="3"/>
      <c r="K619" s="3"/>
      <c r="L619" s="3"/>
    </row>
    <row r="620" spans="1:12" ht="41.25" customHeight="1" x14ac:dyDescent="0.25">
      <c r="A620" s="6"/>
      <c r="B620" s="3"/>
      <c r="C620" s="3"/>
      <c r="I620" s="3"/>
      <c r="J620" s="3"/>
      <c r="K620" s="3"/>
      <c r="L620" s="3"/>
    </row>
    <row r="621" spans="1:12" ht="41.25" customHeight="1" x14ac:dyDescent="0.25">
      <c r="A621" s="6"/>
      <c r="B621" s="3"/>
      <c r="C621" s="3"/>
      <c r="I621" s="3"/>
      <c r="J621" s="3"/>
      <c r="K621" s="3"/>
      <c r="L621" s="3"/>
    </row>
    <row r="622" spans="1:12" ht="41.25" customHeight="1" x14ac:dyDescent="0.25">
      <c r="A622" s="6"/>
      <c r="B622" s="3"/>
      <c r="C622" s="3"/>
      <c r="I622" s="3"/>
      <c r="J622" s="3"/>
      <c r="K622" s="3"/>
      <c r="L622" s="3"/>
    </row>
    <row r="623" spans="1:12" ht="41.25" customHeight="1" x14ac:dyDescent="0.25">
      <c r="A623" s="6"/>
      <c r="B623" s="3"/>
      <c r="C623" s="3"/>
      <c r="I623" s="3"/>
      <c r="J623" s="3"/>
      <c r="K623" s="3"/>
      <c r="L623" s="3"/>
    </row>
    <row r="624" spans="1:12" ht="41.25" customHeight="1" x14ac:dyDescent="0.25">
      <c r="A624" s="6"/>
      <c r="B624" s="3"/>
      <c r="C624" s="3"/>
      <c r="I624" s="3"/>
      <c r="J624" s="3"/>
      <c r="K624" s="3"/>
      <c r="L624" s="3"/>
    </row>
    <row r="625" spans="1:12" ht="41.25" customHeight="1" x14ac:dyDescent="0.25">
      <c r="A625" s="6"/>
      <c r="B625" s="3"/>
      <c r="C625" s="3"/>
      <c r="I625" s="3"/>
      <c r="J625" s="3"/>
      <c r="K625" s="3"/>
      <c r="L625" s="3"/>
    </row>
    <row r="626" spans="1:12" ht="41.25" customHeight="1" x14ac:dyDescent="0.25">
      <c r="A626" s="6"/>
      <c r="B626" s="3"/>
      <c r="C626" s="3"/>
      <c r="I626" s="3"/>
      <c r="J626" s="3"/>
      <c r="K626" s="3"/>
      <c r="L626" s="3"/>
    </row>
    <row r="627" spans="1:12" ht="41.25" customHeight="1" x14ac:dyDescent="0.25">
      <c r="A627" s="6"/>
      <c r="B627" s="3"/>
      <c r="C627" s="3"/>
      <c r="I627" s="3"/>
      <c r="J627" s="3"/>
      <c r="K627" s="3"/>
      <c r="L627" s="3"/>
    </row>
    <row r="628" spans="1:12" ht="41.25" customHeight="1" x14ac:dyDescent="0.25">
      <c r="A628" s="6"/>
      <c r="B628" s="3"/>
      <c r="C628" s="3"/>
      <c r="I628" s="3"/>
      <c r="J628" s="3"/>
      <c r="K628" s="3"/>
      <c r="L628" s="3"/>
    </row>
    <row r="629" spans="1:12" ht="41.25" customHeight="1" x14ac:dyDescent="0.25">
      <c r="A629" s="6"/>
      <c r="B629" s="3"/>
      <c r="C629" s="3"/>
      <c r="I629" s="3"/>
      <c r="J629" s="3"/>
      <c r="K629" s="3"/>
      <c r="L629" s="3"/>
    </row>
    <row r="630" spans="1:12" ht="41.25" customHeight="1" x14ac:dyDescent="0.25">
      <c r="A630" s="6"/>
      <c r="B630" s="3"/>
      <c r="C630" s="3"/>
      <c r="I630" s="3"/>
      <c r="J630" s="3"/>
      <c r="K630" s="3"/>
      <c r="L630" s="3"/>
    </row>
    <row r="631" spans="1:12" ht="41.25" customHeight="1" x14ac:dyDescent="0.25">
      <c r="A631" s="6"/>
      <c r="B631" s="3"/>
      <c r="C631" s="3"/>
      <c r="I631" s="3"/>
      <c r="J631" s="3"/>
      <c r="K631" s="3"/>
      <c r="L631" s="3"/>
    </row>
    <row r="632" spans="1:12" ht="41.25" customHeight="1" x14ac:dyDescent="0.25">
      <c r="A632" s="6"/>
      <c r="B632" s="3"/>
      <c r="C632" s="3"/>
      <c r="I632" s="3"/>
      <c r="J632" s="3"/>
      <c r="K632" s="3"/>
      <c r="L632" s="3"/>
    </row>
    <row r="633" spans="1:12" ht="41.25" customHeight="1" x14ac:dyDescent="0.25">
      <c r="A633" s="6"/>
      <c r="B633" s="3"/>
      <c r="C633" s="3"/>
      <c r="I633" s="3"/>
      <c r="J633" s="3"/>
      <c r="K633" s="3"/>
      <c r="L633" s="3"/>
    </row>
    <row r="634" spans="1:12" ht="41.25" customHeight="1" x14ac:dyDescent="0.25">
      <c r="A634" s="6"/>
      <c r="B634" s="3"/>
      <c r="C634" s="3"/>
      <c r="I634" s="3"/>
      <c r="J634" s="3"/>
      <c r="K634" s="3"/>
      <c r="L634" s="3"/>
    </row>
    <row r="635" spans="1:12" ht="41.25" customHeight="1" x14ac:dyDescent="0.25">
      <c r="A635" s="6"/>
      <c r="B635" s="3"/>
      <c r="C635" s="3"/>
      <c r="I635" s="3"/>
      <c r="J635" s="3"/>
      <c r="K635" s="3"/>
      <c r="L635" s="3"/>
    </row>
    <row r="636" spans="1:12" ht="41.25" customHeight="1" x14ac:dyDescent="0.25">
      <c r="A636" s="6"/>
      <c r="B636" s="3"/>
      <c r="C636" s="3"/>
      <c r="I636" s="3"/>
      <c r="J636" s="3"/>
      <c r="K636" s="3"/>
      <c r="L636" s="3"/>
    </row>
    <row r="637" spans="1:12" ht="41.25" customHeight="1" x14ac:dyDescent="0.25">
      <c r="A637" s="6"/>
      <c r="B637" s="3"/>
      <c r="C637" s="3"/>
      <c r="I637" s="3"/>
      <c r="J637" s="3"/>
      <c r="K637" s="3"/>
      <c r="L637" s="3"/>
    </row>
    <row r="638" spans="1:12" ht="41.25" customHeight="1" x14ac:dyDescent="0.25">
      <c r="A638" s="6"/>
      <c r="B638" s="3"/>
      <c r="C638" s="3"/>
      <c r="I638" s="3"/>
      <c r="J638" s="3"/>
      <c r="K638" s="3"/>
      <c r="L638" s="3"/>
    </row>
    <row r="639" spans="1:12" ht="41.25" customHeight="1" x14ac:dyDescent="0.25">
      <c r="A639" s="6"/>
      <c r="B639" s="3"/>
      <c r="C639" s="3"/>
      <c r="I639" s="3"/>
      <c r="J639" s="3"/>
      <c r="K639" s="3"/>
      <c r="L639" s="3"/>
    </row>
    <row r="640" spans="1:12" ht="41.25" customHeight="1" x14ac:dyDescent="0.25">
      <c r="A640" s="6"/>
      <c r="B640" s="3"/>
      <c r="C640" s="3"/>
      <c r="I640" s="3"/>
      <c r="J640" s="3"/>
      <c r="K640" s="3"/>
      <c r="L640" s="3"/>
    </row>
    <row r="641" spans="1:12" ht="41.25" customHeight="1" x14ac:dyDescent="0.25">
      <c r="A641" s="6"/>
      <c r="B641" s="3"/>
      <c r="C641" s="3"/>
      <c r="I641" s="3"/>
      <c r="J641" s="3"/>
      <c r="K641" s="3"/>
      <c r="L641" s="3"/>
    </row>
    <row r="642" spans="1:12" ht="41.25" customHeight="1" x14ac:dyDescent="0.25">
      <c r="A642" s="6"/>
      <c r="B642" s="3"/>
      <c r="C642" s="3"/>
      <c r="I642" s="3"/>
      <c r="J642" s="3"/>
      <c r="K642" s="3"/>
      <c r="L642" s="3"/>
    </row>
    <row r="643" spans="1:12" ht="41.25" customHeight="1" x14ac:dyDescent="0.25">
      <c r="A643" s="6"/>
      <c r="B643" s="3"/>
      <c r="C643" s="3"/>
      <c r="I643" s="3"/>
      <c r="J643" s="3"/>
      <c r="K643" s="3"/>
      <c r="L643" s="3"/>
    </row>
    <row r="644" spans="1:12" ht="41.25" customHeight="1" x14ac:dyDescent="0.25">
      <c r="A644" s="6"/>
      <c r="B644" s="3"/>
      <c r="C644" s="3"/>
      <c r="I644" s="3"/>
      <c r="J644" s="3"/>
      <c r="K644" s="3"/>
      <c r="L644" s="3"/>
    </row>
    <row r="645" spans="1:12" ht="41.25" customHeight="1" x14ac:dyDescent="0.25">
      <c r="A645" s="6"/>
      <c r="B645" s="3"/>
      <c r="C645" s="3"/>
      <c r="I645" s="3"/>
      <c r="J645" s="3"/>
      <c r="K645" s="3"/>
      <c r="L645" s="3"/>
    </row>
    <row r="646" spans="1:12" ht="41.25" customHeight="1" x14ac:dyDescent="0.25">
      <c r="A646" s="6"/>
      <c r="B646" s="3"/>
      <c r="C646" s="3"/>
      <c r="I646" s="3"/>
      <c r="J646" s="3"/>
      <c r="K646" s="3"/>
      <c r="L646" s="3"/>
    </row>
    <row r="647" spans="1:12" ht="41.25" customHeight="1" x14ac:dyDescent="0.25">
      <c r="A647" s="6"/>
      <c r="B647" s="3"/>
      <c r="C647" s="3"/>
      <c r="I647" s="3"/>
      <c r="J647" s="3"/>
      <c r="K647" s="3"/>
      <c r="L647" s="3"/>
    </row>
    <row r="648" spans="1:12" ht="41.25" customHeight="1" x14ac:dyDescent="0.25">
      <c r="A648" s="6"/>
      <c r="B648" s="3"/>
      <c r="C648" s="3"/>
      <c r="I648" s="3"/>
      <c r="J648" s="3"/>
      <c r="K648" s="3"/>
      <c r="L648" s="3"/>
    </row>
    <row r="649" spans="1:12" ht="41.25" customHeight="1" x14ac:dyDescent="0.25">
      <c r="A649" s="6"/>
      <c r="B649" s="3"/>
      <c r="C649" s="3"/>
      <c r="I649" s="3"/>
      <c r="J649" s="3"/>
      <c r="K649" s="3"/>
      <c r="L649" s="3"/>
    </row>
    <row r="650" spans="1:12" ht="41.25" customHeight="1" x14ac:dyDescent="0.25">
      <c r="A650" s="6"/>
      <c r="B650" s="3"/>
      <c r="C650" s="3"/>
      <c r="I650" s="3"/>
      <c r="J650" s="3"/>
      <c r="K650" s="3"/>
      <c r="L650" s="3"/>
    </row>
    <row r="651" spans="1:12" ht="41.25" customHeight="1" x14ac:dyDescent="0.25">
      <c r="A651" s="6"/>
      <c r="B651" s="3"/>
      <c r="C651" s="3"/>
      <c r="I651" s="3"/>
      <c r="J651" s="3"/>
      <c r="K651" s="3"/>
      <c r="L651" s="3"/>
    </row>
    <row r="652" spans="1:12" ht="41.25" customHeight="1" x14ac:dyDescent="0.25">
      <c r="A652" s="6"/>
      <c r="B652" s="3"/>
      <c r="C652" s="3"/>
      <c r="I652" s="3"/>
      <c r="J652" s="3"/>
      <c r="K652" s="3"/>
      <c r="L652" s="3"/>
    </row>
    <row r="653" spans="1:12" ht="41.25" customHeight="1" x14ac:dyDescent="0.25">
      <c r="A653" s="6"/>
      <c r="B653" s="3"/>
      <c r="C653" s="3"/>
      <c r="I653" s="3"/>
      <c r="J653" s="3"/>
      <c r="K653" s="3"/>
      <c r="L653" s="3"/>
    </row>
    <row r="654" spans="1:12" ht="41.25" customHeight="1" x14ac:dyDescent="0.25">
      <c r="A654" s="6"/>
      <c r="B654" s="3"/>
      <c r="C654" s="3"/>
      <c r="I654" s="3"/>
      <c r="J654" s="3"/>
      <c r="K654" s="3"/>
      <c r="L654" s="3"/>
    </row>
    <row r="655" spans="1:12" ht="41.25" customHeight="1" x14ac:dyDescent="0.25">
      <c r="A655" s="6"/>
      <c r="B655" s="3"/>
      <c r="C655" s="3"/>
      <c r="I655" s="3"/>
      <c r="J655" s="3"/>
      <c r="K655" s="3"/>
      <c r="L655" s="3"/>
    </row>
    <row r="656" spans="1:12" ht="41.25" customHeight="1" x14ac:dyDescent="0.25">
      <c r="A656" s="6"/>
      <c r="B656" s="3"/>
      <c r="C656" s="3"/>
      <c r="I656" s="3"/>
      <c r="J656" s="3"/>
      <c r="K656" s="3"/>
      <c r="L656" s="3"/>
    </row>
    <row r="657" spans="1:12" ht="41.25" customHeight="1" x14ac:dyDescent="0.25">
      <c r="A657" s="6"/>
      <c r="B657" s="3"/>
      <c r="C657" s="3"/>
      <c r="I657" s="3"/>
      <c r="J657" s="3"/>
      <c r="K657" s="3"/>
      <c r="L657" s="3"/>
    </row>
    <row r="658" spans="1:12" ht="41.25" customHeight="1" x14ac:dyDescent="0.25">
      <c r="A658" s="6"/>
      <c r="B658" s="3"/>
      <c r="C658" s="3"/>
      <c r="I658" s="3"/>
      <c r="J658" s="3"/>
      <c r="K658" s="3"/>
      <c r="L658" s="3"/>
    </row>
    <row r="659" spans="1:12" ht="41.25" customHeight="1" x14ac:dyDescent="0.25">
      <c r="A659" s="6"/>
      <c r="B659" s="3"/>
      <c r="C659" s="3"/>
      <c r="I659" s="3"/>
      <c r="J659" s="3"/>
      <c r="K659" s="3"/>
      <c r="L659" s="3"/>
    </row>
    <row r="660" spans="1:12" ht="41.25" customHeight="1" x14ac:dyDescent="0.25">
      <c r="A660" s="6"/>
      <c r="B660" s="3"/>
      <c r="C660" s="3"/>
      <c r="I660" s="3"/>
      <c r="J660" s="3"/>
      <c r="K660" s="3"/>
      <c r="L660" s="3"/>
    </row>
    <row r="661" spans="1:12" ht="41.25" customHeight="1" x14ac:dyDescent="0.25">
      <c r="A661" s="6"/>
      <c r="B661" s="3"/>
      <c r="C661" s="3"/>
      <c r="I661" s="3"/>
      <c r="J661" s="3"/>
      <c r="K661" s="3"/>
      <c r="L661" s="3"/>
    </row>
    <row r="662" spans="1:12" ht="41.25" customHeight="1" x14ac:dyDescent="0.25">
      <c r="A662" s="6"/>
      <c r="B662" s="3"/>
      <c r="C662" s="3"/>
      <c r="I662" s="3"/>
      <c r="J662" s="3"/>
      <c r="K662" s="3"/>
      <c r="L662" s="3"/>
    </row>
    <row r="663" spans="1:12" ht="41.25" customHeight="1" x14ac:dyDescent="0.25">
      <c r="A663" s="6"/>
      <c r="B663" s="3"/>
      <c r="C663" s="3"/>
      <c r="I663" s="3"/>
      <c r="J663" s="3"/>
      <c r="K663" s="3"/>
      <c r="L663" s="3"/>
    </row>
    <row r="664" spans="1:12" ht="41.25" customHeight="1" x14ac:dyDescent="0.25">
      <c r="A664" s="6"/>
      <c r="B664" s="3"/>
      <c r="C664" s="3"/>
      <c r="I664" s="3"/>
      <c r="J664" s="3"/>
      <c r="K664" s="3"/>
      <c r="L664" s="3"/>
    </row>
    <row r="665" spans="1:12" ht="41.25" customHeight="1" x14ac:dyDescent="0.25">
      <c r="A665" s="6"/>
      <c r="B665" s="3"/>
      <c r="C665" s="3"/>
      <c r="I665" s="3"/>
      <c r="J665" s="3"/>
      <c r="K665" s="3"/>
      <c r="L665" s="3"/>
    </row>
    <row r="666" spans="1:12" ht="41.25" customHeight="1" x14ac:dyDescent="0.25">
      <c r="A666" s="6"/>
      <c r="B666" s="3"/>
      <c r="C666" s="3"/>
      <c r="I666" s="3"/>
      <c r="J666" s="3"/>
      <c r="K666" s="3"/>
      <c r="L666" s="3"/>
    </row>
    <row r="667" spans="1:12" ht="41.25" customHeight="1" x14ac:dyDescent="0.25">
      <c r="A667" s="6"/>
      <c r="B667" s="3"/>
      <c r="C667" s="3"/>
      <c r="I667" s="3"/>
      <c r="J667" s="3"/>
      <c r="K667" s="3"/>
      <c r="L667" s="3"/>
    </row>
    <row r="668" spans="1:12" ht="41.25" customHeight="1" x14ac:dyDescent="0.25">
      <c r="A668" s="6"/>
      <c r="B668" s="3"/>
      <c r="C668" s="3"/>
      <c r="I668" s="3"/>
      <c r="J668" s="3"/>
      <c r="K668" s="3"/>
      <c r="L668" s="3"/>
    </row>
    <row r="669" spans="1:12" ht="41.25" customHeight="1" x14ac:dyDescent="0.25">
      <c r="A669" s="6"/>
      <c r="B669" s="3"/>
      <c r="C669" s="3"/>
      <c r="I669" s="3"/>
      <c r="J669" s="3"/>
      <c r="K669" s="3"/>
      <c r="L669" s="3"/>
    </row>
    <row r="670" spans="1:12" ht="41.25" customHeight="1" x14ac:dyDescent="0.25">
      <c r="A670" s="6"/>
      <c r="B670" s="3"/>
      <c r="C670" s="3"/>
      <c r="I670" s="3"/>
      <c r="J670" s="3"/>
      <c r="K670" s="3"/>
      <c r="L670" s="3"/>
    </row>
    <row r="671" spans="1:12" ht="41.25" customHeight="1" x14ac:dyDescent="0.25">
      <c r="A671" s="6"/>
      <c r="B671" s="3"/>
      <c r="C671" s="3"/>
      <c r="I671" s="3"/>
      <c r="J671" s="3"/>
      <c r="K671" s="3"/>
      <c r="L671" s="3"/>
    </row>
    <row r="672" spans="1:12" ht="41.25" customHeight="1" x14ac:dyDescent="0.25">
      <c r="A672" s="6"/>
      <c r="B672" s="3"/>
      <c r="C672" s="3"/>
      <c r="I672" s="3"/>
      <c r="J672" s="3"/>
      <c r="K672" s="3"/>
      <c r="L672" s="3"/>
    </row>
    <row r="673" spans="1:12" ht="41.25" customHeight="1" x14ac:dyDescent="0.25">
      <c r="A673" s="6"/>
      <c r="B673" s="3"/>
      <c r="C673" s="3"/>
      <c r="I673" s="3"/>
      <c r="J673" s="3"/>
      <c r="K673" s="3"/>
      <c r="L673" s="3"/>
    </row>
    <row r="674" spans="1:12" ht="41.25" customHeight="1" x14ac:dyDescent="0.25">
      <c r="A674" s="6"/>
      <c r="B674" s="3"/>
      <c r="C674" s="3"/>
      <c r="I674" s="3"/>
      <c r="J674" s="3"/>
      <c r="K674" s="3"/>
      <c r="L674" s="3"/>
    </row>
    <row r="675" spans="1:12" ht="41.25" customHeight="1" x14ac:dyDescent="0.25">
      <c r="A675" s="6"/>
      <c r="B675" s="3"/>
      <c r="C675" s="3"/>
      <c r="I675" s="3"/>
      <c r="J675" s="3"/>
      <c r="K675" s="3"/>
      <c r="L675" s="3"/>
    </row>
    <row r="676" spans="1:12" ht="41.25" customHeight="1" x14ac:dyDescent="0.25">
      <c r="A676" s="6"/>
      <c r="B676" s="3"/>
      <c r="C676" s="3"/>
      <c r="I676" s="3"/>
      <c r="J676" s="3"/>
      <c r="K676" s="3"/>
      <c r="L676" s="3"/>
    </row>
    <row r="677" spans="1:12" ht="41.25" customHeight="1" x14ac:dyDescent="0.25">
      <c r="A677" s="6"/>
      <c r="B677" s="3"/>
      <c r="C677" s="3"/>
      <c r="I677" s="3"/>
      <c r="J677" s="3"/>
      <c r="K677" s="3"/>
      <c r="L677" s="3"/>
    </row>
    <row r="678" spans="1:12" ht="41.25" customHeight="1" x14ac:dyDescent="0.25">
      <c r="A678" s="6"/>
      <c r="B678" s="3"/>
      <c r="C678" s="3"/>
      <c r="I678" s="3"/>
      <c r="J678" s="3"/>
      <c r="K678" s="3"/>
      <c r="L678" s="3"/>
    </row>
    <row r="679" spans="1:12" ht="41.25" customHeight="1" x14ac:dyDescent="0.25">
      <c r="A679" s="6"/>
      <c r="B679" s="3"/>
      <c r="C679" s="3"/>
      <c r="I679" s="3"/>
      <c r="J679" s="3"/>
      <c r="K679" s="3"/>
      <c r="L679" s="3"/>
    </row>
    <row r="680" spans="1:12" ht="41.25" customHeight="1" x14ac:dyDescent="0.25">
      <c r="A680" s="6"/>
      <c r="B680" s="3"/>
      <c r="C680" s="3"/>
      <c r="I680" s="3"/>
      <c r="J680" s="3"/>
      <c r="K680" s="3"/>
      <c r="L680" s="3"/>
    </row>
    <row r="681" spans="1:12" ht="41.25" customHeight="1" x14ac:dyDescent="0.25">
      <c r="A681" s="6"/>
      <c r="B681" s="3"/>
      <c r="C681" s="3"/>
      <c r="I681" s="3"/>
      <c r="J681" s="3"/>
      <c r="K681" s="3"/>
      <c r="L681" s="3"/>
    </row>
    <row r="682" spans="1:12" ht="41.25" customHeight="1" x14ac:dyDescent="0.25">
      <c r="A682" s="6"/>
      <c r="B682" s="3"/>
      <c r="C682" s="3"/>
      <c r="I682" s="3"/>
      <c r="J682" s="3"/>
      <c r="K682" s="3"/>
      <c r="L682" s="3"/>
    </row>
    <row r="683" spans="1:12" ht="41.25" customHeight="1" x14ac:dyDescent="0.25">
      <c r="A683" s="6"/>
      <c r="B683" s="3"/>
      <c r="C683" s="3"/>
      <c r="I683" s="3"/>
      <c r="J683" s="3"/>
      <c r="K683" s="3"/>
      <c r="L683" s="3"/>
    </row>
    <row r="684" spans="1:12" ht="41.25" customHeight="1" x14ac:dyDescent="0.25">
      <c r="A684" s="6"/>
      <c r="B684" s="3"/>
      <c r="C684" s="3"/>
      <c r="I684" s="3"/>
      <c r="J684" s="3"/>
      <c r="K684" s="3"/>
      <c r="L684" s="3"/>
    </row>
    <row r="685" spans="1:12" ht="41.25" customHeight="1" x14ac:dyDescent="0.25">
      <c r="A685" s="6"/>
      <c r="B685" s="3"/>
      <c r="C685" s="3"/>
      <c r="I685" s="3"/>
      <c r="J685" s="3"/>
      <c r="K685" s="3"/>
      <c r="L685" s="3"/>
    </row>
    <row r="686" spans="1:12" ht="41.25" customHeight="1" x14ac:dyDescent="0.25">
      <c r="A686" s="6"/>
      <c r="B686" s="3"/>
      <c r="C686" s="3"/>
      <c r="I686" s="3"/>
      <c r="J686" s="3"/>
      <c r="K686" s="3"/>
      <c r="L686" s="3"/>
    </row>
    <row r="687" spans="1:12" ht="41.25" customHeight="1" x14ac:dyDescent="0.25">
      <c r="A687" s="6"/>
      <c r="B687" s="3"/>
      <c r="C687" s="3"/>
      <c r="I687" s="3"/>
      <c r="J687" s="3"/>
      <c r="K687" s="3"/>
      <c r="L687" s="3"/>
    </row>
    <row r="688" spans="1:12" ht="41.25" customHeight="1" x14ac:dyDescent="0.25">
      <c r="A688" s="6"/>
      <c r="B688" s="3"/>
      <c r="C688" s="3"/>
      <c r="I688" s="3"/>
      <c r="J688" s="3"/>
      <c r="K688" s="3"/>
      <c r="L688" s="3"/>
    </row>
    <row r="689" spans="1:12" ht="41.25" customHeight="1" x14ac:dyDescent="0.25">
      <c r="A689" s="6"/>
      <c r="B689" s="3"/>
      <c r="C689" s="3"/>
      <c r="I689" s="3"/>
      <c r="J689" s="3"/>
      <c r="K689" s="3"/>
      <c r="L689" s="3"/>
    </row>
    <row r="690" spans="1:12" ht="41.25" customHeight="1" x14ac:dyDescent="0.25">
      <c r="A690" s="6"/>
      <c r="B690" s="3"/>
      <c r="C690" s="3"/>
      <c r="I690" s="3"/>
      <c r="J690" s="3"/>
      <c r="K690" s="3"/>
      <c r="L690" s="3"/>
    </row>
    <row r="691" spans="1:12" ht="41.25" customHeight="1" x14ac:dyDescent="0.25">
      <c r="A691" s="6"/>
      <c r="B691" s="3"/>
      <c r="C691" s="3"/>
      <c r="I691" s="3"/>
      <c r="J691" s="3"/>
      <c r="K691" s="3"/>
      <c r="L691" s="3"/>
    </row>
    <row r="692" spans="1:12" ht="41.25" customHeight="1" x14ac:dyDescent="0.25">
      <c r="A692" s="6"/>
      <c r="B692" s="3"/>
      <c r="C692" s="3"/>
      <c r="I692" s="3"/>
      <c r="J692" s="3"/>
      <c r="K692" s="3"/>
      <c r="L692" s="3"/>
    </row>
    <row r="693" spans="1:12" ht="41.25" customHeight="1" x14ac:dyDescent="0.25">
      <c r="A693" s="6"/>
      <c r="B693" s="3"/>
      <c r="C693" s="3"/>
      <c r="I693" s="3"/>
      <c r="J693" s="3"/>
      <c r="K693" s="3"/>
      <c r="L693" s="3"/>
    </row>
    <row r="694" spans="1:12" ht="41.25" customHeight="1" x14ac:dyDescent="0.25">
      <c r="A694" s="6"/>
      <c r="B694" s="3"/>
      <c r="C694" s="3"/>
      <c r="I694" s="3"/>
      <c r="J694" s="3"/>
      <c r="K694" s="3"/>
      <c r="L694" s="3"/>
    </row>
    <row r="695" spans="1:12" ht="41.25" customHeight="1" x14ac:dyDescent="0.25">
      <c r="A695" s="6"/>
      <c r="B695" s="3"/>
      <c r="C695" s="3"/>
      <c r="I695" s="3"/>
      <c r="J695" s="3"/>
      <c r="K695" s="3"/>
      <c r="L695" s="3"/>
    </row>
    <row r="696" spans="1:12" ht="41.25" customHeight="1" x14ac:dyDescent="0.25">
      <c r="A696" s="6"/>
      <c r="B696" s="3"/>
      <c r="C696" s="3"/>
      <c r="I696" s="3"/>
      <c r="J696" s="3"/>
      <c r="K696" s="3"/>
      <c r="L696" s="3"/>
    </row>
    <row r="697" spans="1:12" ht="41.25" customHeight="1" x14ac:dyDescent="0.25">
      <c r="A697" s="6"/>
      <c r="B697" s="3"/>
      <c r="C697" s="3"/>
      <c r="I697" s="3"/>
      <c r="J697" s="3"/>
      <c r="K697" s="3"/>
      <c r="L697" s="3"/>
    </row>
    <row r="698" spans="1:12" ht="41.25" customHeight="1" x14ac:dyDescent="0.25">
      <c r="A698" s="6"/>
      <c r="B698" s="3"/>
      <c r="C698" s="3"/>
      <c r="I698" s="3"/>
      <c r="J698" s="3"/>
      <c r="K698" s="3"/>
      <c r="L698" s="3"/>
    </row>
    <row r="699" spans="1:12" ht="41.25" customHeight="1" x14ac:dyDescent="0.25">
      <c r="A699" s="6"/>
      <c r="B699" s="3"/>
      <c r="C699" s="3"/>
      <c r="I699" s="3"/>
      <c r="J699" s="3"/>
      <c r="K699" s="3"/>
      <c r="L699" s="3"/>
    </row>
    <row r="700" spans="1:12" ht="41.25" customHeight="1" x14ac:dyDescent="0.25">
      <c r="A700" s="6"/>
      <c r="B700" s="3"/>
      <c r="C700" s="3"/>
      <c r="I700" s="3"/>
      <c r="J700" s="3"/>
      <c r="K700" s="3"/>
      <c r="L700" s="3"/>
    </row>
    <row r="701" spans="1:12" ht="41.25" customHeight="1" x14ac:dyDescent="0.25">
      <c r="A701" s="6"/>
      <c r="B701" s="3"/>
      <c r="C701" s="3"/>
      <c r="I701" s="3"/>
      <c r="J701" s="3"/>
      <c r="K701" s="3"/>
      <c r="L701" s="3"/>
    </row>
    <row r="702" spans="1:12" ht="41.25" customHeight="1" x14ac:dyDescent="0.25">
      <c r="A702" s="6"/>
      <c r="B702" s="3"/>
      <c r="C702" s="3"/>
      <c r="I702" s="3"/>
      <c r="J702" s="3"/>
      <c r="K702" s="3"/>
      <c r="L702" s="3"/>
    </row>
    <row r="703" spans="1:12" ht="41.25" customHeight="1" x14ac:dyDescent="0.25">
      <c r="A703" s="6"/>
      <c r="B703" s="3"/>
      <c r="C703" s="3"/>
      <c r="I703" s="3"/>
      <c r="J703" s="3"/>
      <c r="K703" s="3"/>
      <c r="L703" s="3"/>
    </row>
    <row r="704" spans="1:12" ht="41.25" customHeight="1" x14ac:dyDescent="0.25">
      <c r="A704" s="6"/>
      <c r="B704" s="3"/>
      <c r="C704" s="3"/>
      <c r="I704" s="3"/>
      <c r="J704" s="3"/>
      <c r="K704" s="3"/>
      <c r="L704" s="3"/>
    </row>
    <row r="705" spans="1:12" ht="41.25" customHeight="1" x14ac:dyDescent="0.25">
      <c r="A705" s="6"/>
      <c r="B705" s="3"/>
      <c r="C705" s="3"/>
      <c r="I705" s="3"/>
      <c r="J705" s="3"/>
      <c r="K705" s="3"/>
      <c r="L705" s="3"/>
    </row>
    <row r="706" spans="1:12" ht="41.25" customHeight="1" x14ac:dyDescent="0.25">
      <c r="A706" s="6"/>
      <c r="B706" s="3"/>
      <c r="C706" s="3"/>
      <c r="I706" s="3"/>
      <c r="J706" s="3"/>
      <c r="K706" s="3"/>
      <c r="L706" s="3"/>
    </row>
    <row r="707" spans="1:12" ht="41.25" customHeight="1" x14ac:dyDescent="0.25">
      <c r="A707" s="6"/>
      <c r="B707" s="3"/>
      <c r="C707" s="3"/>
      <c r="I707" s="3"/>
      <c r="J707" s="3"/>
      <c r="K707" s="3"/>
      <c r="L707" s="3"/>
    </row>
    <row r="708" spans="1:12" ht="41.25" customHeight="1" x14ac:dyDescent="0.25">
      <c r="A708" s="6"/>
      <c r="B708" s="3"/>
      <c r="C708" s="3"/>
      <c r="I708" s="3"/>
      <c r="J708" s="3"/>
      <c r="K708" s="3"/>
      <c r="L708" s="3"/>
    </row>
    <row r="709" spans="1:12" ht="41.25" customHeight="1" x14ac:dyDescent="0.25">
      <c r="A709" s="6"/>
      <c r="B709" s="3"/>
      <c r="C709" s="3"/>
      <c r="I709" s="3"/>
      <c r="J709" s="3"/>
      <c r="K709" s="3"/>
      <c r="L709" s="3"/>
    </row>
    <row r="710" spans="1:12" ht="41.25" customHeight="1" x14ac:dyDescent="0.25">
      <c r="A710" s="6"/>
      <c r="B710" s="3"/>
      <c r="C710" s="3"/>
      <c r="I710" s="3"/>
      <c r="J710" s="3"/>
      <c r="K710" s="3"/>
      <c r="L710" s="3"/>
    </row>
    <row r="711" spans="1:12" ht="41.25" customHeight="1" x14ac:dyDescent="0.25">
      <c r="A711" s="6"/>
      <c r="B711" s="3"/>
      <c r="C711" s="3"/>
      <c r="I711" s="3"/>
      <c r="J711" s="3"/>
      <c r="K711" s="3"/>
      <c r="L711" s="3"/>
    </row>
    <row r="712" spans="1:12" ht="41.25" customHeight="1" x14ac:dyDescent="0.25">
      <c r="A712" s="6"/>
      <c r="B712" s="3"/>
      <c r="C712" s="3"/>
      <c r="I712" s="3"/>
      <c r="J712" s="3"/>
      <c r="K712" s="3"/>
      <c r="L712" s="3"/>
    </row>
    <row r="713" spans="1:12" ht="41.25" customHeight="1" x14ac:dyDescent="0.25">
      <c r="A713" s="6"/>
      <c r="B713" s="3"/>
      <c r="C713" s="3"/>
      <c r="I713" s="3"/>
      <c r="J713" s="3"/>
      <c r="K713" s="3"/>
      <c r="L713" s="3"/>
    </row>
    <row r="714" spans="1:12" ht="41.25" customHeight="1" x14ac:dyDescent="0.25">
      <c r="A714" s="6"/>
      <c r="B714" s="3"/>
      <c r="C714" s="3"/>
      <c r="I714" s="3"/>
      <c r="J714" s="3"/>
      <c r="K714" s="3"/>
      <c r="L714" s="3"/>
    </row>
    <row r="715" spans="1:12" ht="41.25" customHeight="1" x14ac:dyDescent="0.25">
      <c r="A715" s="6"/>
      <c r="B715" s="3"/>
      <c r="C715" s="3"/>
      <c r="I715" s="3"/>
      <c r="J715" s="3"/>
      <c r="K715" s="3"/>
      <c r="L715" s="3"/>
    </row>
    <row r="716" spans="1:12" ht="41.25" customHeight="1" x14ac:dyDescent="0.25">
      <c r="A716" s="6"/>
      <c r="B716" s="3"/>
      <c r="C716" s="3"/>
      <c r="I716" s="3"/>
      <c r="J716" s="3"/>
      <c r="K716" s="3"/>
      <c r="L716" s="3"/>
    </row>
    <row r="717" spans="1:12" ht="41.25" customHeight="1" x14ac:dyDescent="0.25">
      <c r="A717" s="6"/>
      <c r="B717" s="3"/>
      <c r="C717" s="3"/>
      <c r="I717" s="3"/>
      <c r="J717" s="3"/>
      <c r="K717" s="3"/>
      <c r="L717" s="3"/>
    </row>
    <row r="718" spans="1:12" ht="41.25" customHeight="1" x14ac:dyDescent="0.25">
      <c r="A718" s="6"/>
      <c r="B718" s="3"/>
      <c r="C718" s="3"/>
      <c r="I718" s="3"/>
      <c r="J718" s="3"/>
      <c r="K718" s="3"/>
      <c r="L718" s="3"/>
    </row>
    <row r="719" spans="1:12" ht="41.25" customHeight="1" x14ac:dyDescent="0.25">
      <c r="A719" s="6"/>
      <c r="B719" s="3"/>
      <c r="C719" s="3"/>
      <c r="I719" s="3"/>
      <c r="J719" s="3"/>
      <c r="K719" s="3"/>
      <c r="L719" s="3"/>
    </row>
    <row r="720" spans="1:12" ht="41.25" customHeight="1" x14ac:dyDescent="0.25">
      <c r="A720" s="6"/>
      <c r="B720" s="3"/>
      <c r="C720" s="3"/>
      <c r="I720" s="3"/>
      <c r="J720" s="3"/>
      <c r="K720" s="3"/>
      <c r="L720" s="3"/>
    </row>
    <row r="721" spans="1:12" ht="41.25" customHeight="1" x14ac:dyDescent="0.25">
      <c r="A721" s="6"/>
      <c r="B721" s="3"/>
      <c r="C721" s="3"/>
      <c r="I721" s="3"/>
      <c r="J721" s="3"/>
      <c r="K721" s="3"/>
      <c r="L721" s="3"/>
    </row>
    <row r="722" spans="1:12" ht="41.25" customHeight="1" x14ac:dyDescent="0.25">
      <c r="A722" s="6"/>
      <c r="B722" s="3"/>
      <c r="C722" s="3"/>
      <c r="I722" s="3"/>
      <c r="J722" s="3"/>
      <c r="K722" s="3"/>
      <c r="L722" s="3"/>
    </row>
    <row r="723" spans="1:12" ht="41.25" customHeight="1" x14ac:dyDescent="0.25">
      <c r="A723" s="6"/>
      <c r="B723" s="3"/>
      <c r="C723" s="3"/>
      <c r="I723" s="3"/>
      <c r="J723" s="3"/>
      <c r="K723" s="3"/>
      <c r="L723" s="3"/>
    </row>
    <row r="724" spans="1:12" ht="41.25" customHeight="1" x14ac:dyDescent="0.25">
      <c r="A724" s="6"/>
      <c r="B724" s="3"/>
      <c r="C724" s="3"/>
      <c r="I724" s="3"/>
      <c r="J724" s="3"/>
      <c r="K724" s="3"/>
      <c r="L724" s="3"/>
    </row>
    <row r="725" spans="1:12" ht="41.25" customHeight="1" x14ac:dyDescent="0.25">
      <c r="A725" s="6"/>
      <c r="B725" s="3"/>
      <c r="C725" s="3"/>
      <c r="I725" s="3"/>
      <c r="J725" s="3"/>
      <c r="K725" s="3"/>
      <c r="L725" s="3"/>
    </row>
    <row r="726" spans="1:12" ht="41.25" customHeight="1" x14ac:dyDescent="0.25">
      <c r="A726" s="6"/>
      <c r="B726" s="3"/>
      <c r="C726" s="3"/>
      <c r="I726" s="3"/>
      <c r="J726" s="3"/>
      <c r="K726" s="3"/>
      <c r="L726" s="3"/>
    </row>
    <row r="727" spans="1:12" ht="41.25" customHeight="1" x14ac:dyDescent="0.25">
      <c r="A727" s="6"/>
      <c r="B727" s="3"/>
      <c r="C727" s="3"/>
      <c r="I727" s="3"/>
      <c r="J727" s="3"/>
      <c r="K727" s="3"/>
      <c r="L727" s="3"/>
    </row>
    <row r="728" spans="1:12" ht="41.25" customHeight="1" x14ac:dyDescent="0.25">
      <c r="A728" s="6"/>
      <c r="B728" s="3"/>
      <c r="C728" s="3"/>
      <c r="I728" s="3"/>
      <c r="J728" s="3"/>
      <c r="K728" s="3"/>
      <c r="L728" s="3"/>
    </row>
    <row r="729" spans="1:12" ht="41.25" customHeight="1" x14ac:dyDescent="0.25">
      <c r="A729" s="6"/>
      <c r="B729" s="3"/>
      <c r="C729" s="3"/>
      <c r="I729" s="3"/>
      <c r="J729" s="3"/>
      <c r="K729" s="3"/>
      <c r="L729" s="3"/>
    </row>
    <row r="730" spans="1:12" ht="41.25" customHeight="1" x14ac:dyDescent="0.25">
      <c r="A730" s="6"/>
      <c r="B730" s="3"/>
      <c r="C730" s="3"/>
      <c r="I730" s="3"/>
      <c r="J730" s="3"/>
      <c r="K730" s="3"/>
      <c r="L730" s="3"/>
    </row>
    <row r="731" spans="1:12" ht="41.25" customHeight="1" x14ac:dyDescent="0.25">
      <c r="A731" s="6"/>
      <c r="B731" s="3"/>
      <c r="C731" s="3"/>
      <c r="I731" s="3"/>
      <c r="J731" s="3"/>
      <c r="K731" s="3"/>
      <c r="L731" s="3"/>
    </row>
    <row r="732" spans="1:12" ht="41.25" customHeight="1" x14ac:dyDescent="0.25">
      <c r="A732" s="6"/>
      <c r="B732" s="3"/>
      <c r="C732" s="3"/>
      <c r="I732" s="3"/>
      <c r="J732" s="3"/>
      <c r="K732" s="3"/>
      <c r="L732" s="3"/>
    </row>
    <row r="733" spans="1:12" ht="41.25" customHeight="1" x14ac:dyDescent="0.25">
      <c r="A733" s="6"/>
      <c r="B733" s="3"/>
      <c r="C733" s="3"/>
      <c r="I733" s="3"/>
      <c r="J733" s="3"/>
      <c r="K733" s="3"/>
      <c r="L733" s="3"/>
    </row>
    <row r="734" spans="1:12" ht="41.25" customHeight="1" x14ac:dyDescent="0.25">
      <c r="A734" s="6"/>
      <c r="B734" s="3"/>
      <c r="C734" s="3"/>
      <c r="I734" s="3"/>
      <c r="J734" s="3"/>
      <c r="K734" s="3"/>
      <c r="L734" s="3"/>
    </row>
    <row r="735" spans="1:12" ht="41.25" customHeight="1" x14ac:dyDescent="0.25">
      <c r="A735" s="6"/>
      <c r="B735" s="3"/>
      <c r="C735" s="3"/>
      <c r="I735" s="3"/>
      <c r="J735" s="3"/>
      <c r="K735" s="3"/>
      <c r="L735" s="3"/>
    </row>
    <row r="736" spans="1:12" ht="41.25" customHeight="1" x14ac:dyDescent="0.25">
      <c r="A736" s="6"/>
      <c r="B736" s="3"/>
      <c r="C736" s="3"/>
      <c r="I736" s="3"/>
      <c r="J736" s="3"/>
      <c r="K736" s="3"/>
      <c r="L736" s="3"/>
    </row>
    <row r="737" spans="1:12" ht="41.25" customHeight="1" x14ac:dyDescent="0.25">
      <c r="A737" s="6"/>
      <c r="B737" s="3"/>
      <c r="C737" s="3"/>
      <c r="I737" s="3"/>
      <c r="J737" s="3"/>
      <c r="K737" s="3"/>
      <c r="L737" s="3"/>
    </row>
    <row r="738" spans="1:12" ht="41.25" customHeight="1" x14ac:dyDescent="0.25">
      <c r="A738" s="6"/>
      <c r="B738" s="3"/>
      <c r="C738" s="3"/>
      <c r="I738" s="3"/>
      <c r="J738" s="3"/>
      <c r="K738" s="3"/>
      <c r="L738" s="3"/>
    </row>
    <row r="739" spans="1:12" ht="41.25" customHeight="1" x14ac:dyDescent="0.25">
      <c r="A739" s="6"/>
      <c r="B739" s="3"/>
      <c r="C739" s="3"/>
      <c r="I739" s="3"/>
      <c r="J739" s="3"/>
      <c r="K739" s="3"/>
      <c r="L739" s="3"/>
    </row>
    <row r="740" spans="1:12" ht="41.25" customHeight="1" x14ac:dyDescent="0.25">
      <c r="A740" s="6"/>
      <c r="B740" s="3"/>
      <c r="C740" s="3"/>
      <c r="I740" s="3"/>
      <c r="J740" s="3"/>
      <c r="K740" s="3"/>
      <c r="L740" s="3"/>
    </row>
    <row r="741" spans="1:12" ht="41.25" customHeight="1" x14ac:dyDescent="0.25">
      <c r="A741" s="6"/>
      <c r="B741" s="3"/>
      <c r="C741" s="3"/>
      <c r="I741" s="3"/>
      <c r="J741" s="3"/>
      <c r="K741" s="3"/>
      <c r="L741" s="3"/>
    </row>
    <row r="742" spans="1:12" ht="41.25" customHeight="1" x14ac:dyDescent="0.25">
      <c r="A742" s="6"/>
      <c r="B742" s="3"/>
      <c r="C742" s="3"/>
      <c r="I742" s="3"/>
      <c r="J742" s="3"/>
      <c r="K742" s="3"/>
      <c r="L742" s="3"/>
    </row>
    <row r="743" spans="1:12" ht="41.25" customHeight="1" x14ac:dyDescent="0.25">
      <c r="A743" s="6"/>
      <c r="B743" s="3"/>
      <c r="C743" s="3"/>
      <c r="I743" s="3"/>
      <c r="J743" s="3"/>
      <c r="K743" s="3"/>
      <c r="L743" s="3"/>
    </row>
    <row r="744" spans="1:12" ht="41.25" customHeight="1" x14ac:dyDescent="0.25">
      <c r="A744" s="6"/>
      <c r="B744" s="3"/>
      <c r="C744" s="3"/>
      <c r="I744" s="3"/>
      <c r="J744" s="3"/>
      <c r="K744" s="3"/>
      <c r="L744" s="3"/>
    </row>
    <row r="745" spans="1:12" ht="41.25" customHeight="1" x14ac:dyDescent="0.25">
      <c r="A745" s="6"/>
      <c r="B745" s="3"/>
      <c r="C745" s="3"/>
      <c r="I745" s="3"/>
      <c r="J745" s="3"/>
      <c r="K745" s="3"/>
      <c r="L745" s="3"/>
    </row>
    <row r="746" spans="1:12" ht="41.25" customHeight="1" x14ac:dyDescent="0.25">
      <c r="A746" s="6"/>
      <c r="B746" s="3"/>
      <c r="C746" s="3"/>
      <c r="I746" s="3"/>
      <c r="J746" s="3"/>
      <c r="K746" s="3"/>
      <c r="L746" s="3"/>
    </row>
    <row r="747" spans="1:12" ht="41.25" customHeight="1" x14ac:dyDescent="0.25">
      <c r="A747" s="6"/>
      <c r="B747" s="3"/>
      <c r="C747" s="3"/>
      <c r="I747" s="3"/>
      <c r="J747" s="3"/>
      <c r="K747" s="3"/>
      <c r="L747" s="3"/>
    </row>
    <row r="748" spans="1:12" ht="41.25" customHeight="1" x14ac:dyDescent="0.25">
      <c r="A748" s="6"/>
      <c r="B748" s="3"/>
      <c r="C748" s="3"/>
      <c r="I748" s="3"/>
      <c r="J748" s="3"/>
      <c r="K748" s="3"/>
      <c r="L748" s="3"/>
    </row>
    <row r="749" spans="1:12" ht="41.25" customHeight="1" x14ac:dyDescent="0.25">
      <c r="A749" s="6"/>
      <c r="B749" s="3"/>
      <c r="C749" s="3"/>
      <c r="I749" s="3"/>
      <c r="J749" s="3"/>
      <c r="K749" s="3"/>
      <c r="L749" s="3"/>
    </row>
    <row r="750" spans="1:12" ht="41.25" customHeight="1" x14ac:dyDescent="0.25">
      <c r="A750" s="6"/>
      <c r="B750" s="3"/>
      <c r="C750" s="3"/>
      <c r="I750" s="3"/>
      <c r="J750" s="3"/>
      <c r="K750" s="3"/>
      <c r="L750" s="3"/>
    </row>
    <row r="751" spans="1:12" ht="41.25" customHeight="1" x14ac:dyDescent="0.25">
      <c r="A751" s="6"/>
      <c r="B751" s="3"/>
      <c r="C751" s="3"/>
      <c r="I751" s="3"/>
      <c r="J751" s="3"/>
      <c r="K751" s="3"/>
      <c r="L751" s="3"/>
    </row>
    <row r="752" spans="1:12" ht="41.25" customHeight="1" x14ac:dyDescent="0.25">
      <c r="A752" s="6"/>
      <c r="B752" s="3"/>
      <c r="C752" s="3"/>
      <c r="I752" s="3"/>
      <c r="J752" s="3"/>
      <c r="K752" s="3"/>
      <c r="L752" s="3"/>
    </row>
    <row r="753" spans="1:12" ht="41.25" customHeight="1" x14ac:dyDescent="0.25">
      <c r="A753" s="6"/>
      <c r="B753" s="3"/>
      <c r="C753" s="3"/>
      <c r="I753" s="3"/>
      <c r="J753" s="3"/>
      <c r="K753" s="3"/>
      <c r="L753" s="3"/>
    </row>
    <row r="754" spans="1:12" ht="41.25" customHeight="1" x14ac:dyDescent="0.25">
      <c r="A754" s="6"/>
      <c r="B754" s="3"/>
      <c r="C754" s="3"/>
      <c r="I754" s="3"/>
      <c r="J754" s="3"/>
      <c r="K754" s="3"/>
      <c r="L754" s="3"/>
    </row>
    <row r="755" spans="1:12" ht="41.25" customHeight="1" x14ac:dyDescent="0.25">
      <c r="A755" s="6"/>
      <c r="B755" s="3"/>
      <c r="C755" s="3"/>
      <c r="I755" s="3"/>
      <c r="J755" s="3"/>
      <c r="K755" s="3"/>
      <c r="L755" s="3"/>
    </row>
    <row r="756" spans="1:12" ht="41.25" customHeight="1" x14ac:dyDescent="0.25">
      <c r="A756" s="6"/>
      <c r="B756" s="3"/>
      <c r="C756" s="3"/>
      <c r="I756" s="3"/>
      <c r="J756" s="3"/>
      <c r="K756" s="3"/>
      <c r="L756" s="3"/>
    </row>
    <row r="757" spans="1:12" ht="41.25" customHeight="1" x14ac:dyDescent="0.25">
      <c r="A757" s="6"/>
      <c r="B757" s="3"/>
      <c r="C757" s="3"/>
      <c r="I757" s="3"/>
      <c r="J757" s="3"/>
      <c r="K757" s="3"/>
      <c r="L757" s="3"/>
    </row>
    <row r="758" spans="1:12" ht="41.25" customHeight="1" x14ac:dyDescent="0.25">
      <c r="A758" s="6"/>
      <c r="B758" s="3"/>
      <c r="C758" s="3"/>
      <c r="I758" s="3"/>
      <c r="J758" s="3"/>
      <c r="K758" s="3"/>
      <c r="L758" s="3"/>
    </row>
    <row r="759" spans="1:12" ht="41.25" customHeight="1" x14ac:dyDescent="0.25">
      <c r="A759" s="6"/>
      <c r="B759" s="3"/>
      <c r="C759" s="3"/>
      <c r="I759" s="3"/>
      <c r="J759" s="3"/>
      <c r="K759" s="3"/>
      <c r="L759" s="3"/>
    </row>
    <row r="760" spans="1:12" ht="41.25" customHeight="1" x14ac:dyDescent="0.25">
      <c r="A760" s="6"/>
      <c r="B760" s="3"/>
      <c r="C760" s="3"/>
      <c r="I760" s="3"/>
      <c r="J760" s="3"/>
      <c r="K760" s="3"/>
      <c r="L760" s="3"/>
    </row>
    <row r="761" spans="1:12" ht="41.25" customHeight="1" x14ac:dyDescent="0.25">
      <c r="A761" s="6"/>
      <c r="B761" s="3"/>
      <c r="C761" s="3"/>
      <c r="I761" s="3"/>
      <c r="J761" s="3"/>
      <c r="K761" s="3"/>
      <c r="L761" s="3"/>
    </row>
    <row r="762" spans="1:12" ht="41.25" customHeight="1" x14ac:dyDescent="0.25">
      <c r="A762" s="6"/>
      <c r="B762" s="3"/>
      <c r="C762" s="3"/>
      <c r="I762" s="3"/>
      <c r="J762" s="3"/>
      <c r="K762" s="3"/>
      <c r="L762" s="3"/>
    </row>
    <row r="763" spans="1:12" ht="41.25" customHeight="1" x14ac:dyDescent="0.25">
      <c r="A763" s="6"/>
      <c r="B763" s="3"/>
      <c r="C763" s="3"/>
      <c r="I763" s="3"/>
      <c r="J763" s="3"/>
      <c r="K763" s="3"/>
      <c r="L763" s="3"/>
    </row>
    <row r="764" spans="1:12" ht="41.25" customHeight="1" x14ac:dyDescent="0.25">
      <c r="A764" s="6"/>
      <c r="B764" s="3"/>
      <c r="C764" s="3"/>
      <c r="I764" s="3"/>
      <c r="J764" s="3"/>
      <c r="K764" s="3"/>
      <c r="L764" s="3"/>
    </row>
    <row r="765" spans="1:12" ht="41.25" customHeight="1" x14ac:dyDescent="0.25">
      <c r="A765" s="6"/>
      <c r="B765" s="3"/>
      <c r="C765" s="3"/>
      <c r="I765" s="3"/>
      <c r="J765" s="3"/>
      <c r="K765" s="3"/>
      <c r="L765" s="3"/>
    </row>
    <row r="766" spans="1:12" ht="41.25" customHeight="1" x14ac:dyDescent="0.25">
      <c r="A766" s="6"/>
      <c r="B766" s="3"/>
      <c r="C766" s="3"/>
      <c r="I766" s="3"/>
      <c r="J766" s="3"/>
      <c r="K766" s="3"/>
      <c r="L766" s="3"/>
    </row>
    <row r="767" spans="1:12" ht="41.25" customHeight="1" x14ac:dyDescent="0.25">
      <c r="A767" s="6"/>
      <c r="B767" s="3"/>
      <c r="C767" s="3"/>
      <c r="I767" s="3"/>
      <c r="J767" s="3"/>
      <c r="K767" s="3"/>
      <c r="L767" s="3"/>
    </row>
    <row r="768" spans="1:12" ht="41.25" customHeight="1" x14ac:dyDescent="0.25">
      <c r="A768" s="6"/>
      <c r="B768" s="3"/>
      <c r="C768" s="3"/>
      <c r="I768" s="3"/>
      <c r="J768" s="3"/>
      <c r="K768" s="3"/>
      <c r="L768" s="3"/>
    </row>
    <row r="769" spans="1:12" ht="41.25" customHeight="1" x14ac:dyDescent="0.25">
      <c r="A769" s="6"/>
      <c r="B769" s="3"/>
      <c r="C769" s="3"/>
      <c r="I769" s="3"/>
      <c r="J769" s="3"/>
      <c r="K769" s="3"/>
      <c r="L769" s="3"/>
    </row>
    <row r="770" spans="1:12" ht="41.25" customHeight="1" x14ac:dyDescent="0.25">
      <c r="A770" s="6"/>
      <c r="B770" s="3"/>
      <c r="C770" s="3"/>
      <c r="I770" s="3"/>
      <c r="J770" s="3"/>
      <c r="K770" s="3"/>
      <c r="L770" s="3"/>
    </row>
    <row r="771" spans="1:12" ht="41.25" customHeight="1" x14ac:dyDescent="0.25">
      <c r="A771" s="6"/>
      <c r="B771" s="3"/>
      <c r="C771" s="3"/>
      <c r="I771" s="3"/>
      <c r="J771" s="3"/>
      <c r="K771" s="3"/>
      <c r="L771" s="3"/>
    </row>
    <row r="772" spans="1:12" ht="41.25" customHeight="1" x14ac:dyDescent="0.25">
      <c r="A772" s="6"/>
      <c r="B772" s="3"/>
      <c r="C772" s="3"/>
      <c r="I772" s="3"/>
      <c r="J772" s="3"/>
      <c r="K772" s="3"/>
      <c r="L772" s="3"/>
    </row>
    <row r="773" spans="1:12" ht="41.25" customHeight="1" x14ac:dyDescent="0.25">
      <c r="A773" s="6"/>
      <c r="B773" s="3"/>
      <c r="C773" s="3"/>
      <c r="I773" s="3"/>
      <c r="J773" s="3"/>
      <c r="K773" s="3"/>
      <c r="L773" s="3"/>
    </row>
    <row r="774" spans="1:12" ht="41.25" customHeight="1" x14ac:dyDescent="0.25">
      <c r="A774" s="6"/>
      <c r="B774" s="3"/>
      <c r="C774" s="3"/>
      <c r="I774" s="3"/>
      <c r="J774" s="3"/>
      <c r="K774" s="3"/>
      <c r="L774" s="3"/>
    </row>
    <row r="775" spans="1:12" ht="41.25" customHeight="1" x14ac:dyDescent="0.25">
      <c r="A775" s="6"/>
      <c r="B775" s="3"/>
      <c r="C775" s="3"/>
      <c r="I775" s="3"/>
      <c r="J775" s="3"/>
      <c r="K775" s="3"/>
      <c r="L775" s="3"/>
    </row>
    <row r="776" spans="1:12" ht="41.25" customHeight="1" x14ac:dyDescent="0.25">
      <c r="A776" s="6"/>
      <c r="B776" s="3"/>
      <c r="C776" s="3"/>
      <c r="I776" s="3"/>
      <c r="J776" s="3"/>
      <c r="K776" s="3"/>
      <c r="L776" s="3"/>
    </row>
    <row r="777" spans="1:12" ht="41.25" customHeight="1" x14ac:dyDescent="0.25">
      <c r="A777" s="6"/>
      <c r="B777" s="3"/>
      <c r="C777" s="3"/>
      <c r="I777" s="3"/>
      <c r="J777" s="3"/>
      <c r="K777" s="3"/>
      <c r="L777" s="3"/>
    </row>
    <row r="778" spans="1:12" ht="41.25" customHeight="1" x14ac:dyDescent="0.25">
      <c r="A778" s="6"/>
      <c r="B778" s="3"/>
      <c r="C778" s="3"/>
      <c r="I778" s="3"/>
      <c r="J778" s="3"/>
      <c r="K778" s="3"/>
      <c r="L778" s="3"/>
    </row>
    <row r="779" spans="1:12" ht="41.25" customHeight="1" x14ac:dyDescent="0.25">
      <c r="A779" s="6"/>
      <c r="B779" s="3"/>
      <c r="C779" s="3"/>
      <c r="I779" s="3"/>
      <c r="J779" s="3"/>
      <c r="K779" s="3"/>
      <c r="L779" s="3"/>
    </row>
    <row r="780" spans="1:12" ht="41.25" customHeight="1" x14ac:dyDescent="0.25">
      <c r="A780" s="6"/>
      <c r="B780" s="3"/>
      <c r="C780" s="3"/>
      <c r="I780" s="3"/>
      <c r="J780" s="3"/>
      <c r="K780" s="3"/>
      <c r="L780" s="3"/>
    </row>
    <row r="781" spans="1:12" ht="41.25" customHeight="1" x14ac:dyDescent="0.25">
      <c r="A781" s="6"/>
      <c r="B781" s="3"/>
      <c r="C781" s="3"/>
      <c r="I781" s="3"/>
      <c r="J781" s="3"/>
      <c r="K781" s="3"/>
      <c r="L781" s="3"/>
    </row>
    <row r="782" spans="1:12" ht="41.25" customHeight="1" x14ac:dyDescent="0.25">
      <c r="A782" s="6"/>
      <c r="B782" s="3"/>
      <c r="C782" s="3"/>
      <c r="I782" s="3"/>
      <c r="J782" s="3"/>
      <c r="K782" s="3"/>
      <c r="L782" s="3"/>
    </row>
    <row r="783" spans="1:12" ht="41.25" customHeight="1" x14ac:dyDescent="0.25">
      <c r="A783" s="6"/>
      <c r="B783" s="3"/>
      <c r="C783" s="3"/>
      <c r="I783" s="3"/>
      <c r="J783" s="3"/>
      <c r="K783" s="3"/>
      <c r="L783" s="3"/>
    </row>
    <row r="784" spans="1:12" ht="41.25" customHeight="1" x14ac:dyDescent="0.25">
      <c r="A784" s="6"/>
      <c r="B784" s="3"/>
      <c r="C784" s="3"/>
      <c r="I784" s="3"/>
      <c r="J784" s="3"/>
      <c r="K784" s="3"/>
      <c r="L784" s="3"/>
    </row>
    <row r="785" spans="1:12" ht="41.25" customHeight="1" x14ac:dyDescent="0.25">
      <c r="A785" s="6"/>
      <c r="B785" s="3"/>
      <c r="C785" s="3"/>
      <c r="I785" s="3"/>
      <c r="J785" s="3"/>
      <c r="K785" s="3"/>
      <c r="L785" s="3"/>
    </row>
    <row r="786" spans="1:12" ht="41.25" customHeight="1" x14ac:dyDescent="0.25">
      <c r="A786" s="6"/>
      <c r="B786" s="3"/>
      <c r="C786" s="3"/>
      <c r="I786" s="3"/>
      <c r="J786" s="3"/>
      <c r="K786" s="3"/>
      <c r="L786" s="3"/>
    </row>
    <row r="787" spans="1:12" ht="41.25" customHeight="1" x14ac:dyDescent="0.25">
      <c r="A787" s="6"/>
      <c r="B787" s="3"/>
      <c r="C787" s="3"/>
      <c r="I787" s="3"/>
      <c r="J787" s="3"/>
      <c r="K787" s="3"/>
      <c r="L787" s="3"/>
    </row>
    <row r="788" spans="1:12" ht="41.25" customHeight="1" x14ac:dyDescent="0.25">
      <c r="A788" s="6"/>
      <c r="B788" s="3"/>
      <c r="C788" s="3"/>
      <c r="I788" s="3"/>
      <c r="J788" s="3"/>
      <c r="K788" s="3"/>
      <c r="L788" s="3"/>
    </row>
    <row r="789" spans="1:12" ht="41.25" customHeight="1" x14ac:dyDescent="0.25">
      <c r="A789" s="6"/>
      <c r="B789" s="3"/>
      <c r="C789" s="3"/>
      <c r="I789" s="3"/>
      <c r="J789" s="3"/>
      <c r="K789" s="3"/>
      <c r="L789" s="3"/>
    </row>
    <row r="790" spans="1:12" ht="41.25" customHeight="1" x14ac:dyDescent="0.25">
      <c r="A790" s="6"/>
      <c r="B790" s="3"/>
      <c r="C790" s="3"/>
      <c r="I790" s="3"/>
      <c r="J790" s="3"/>
      <c r="K790" s="3"/>
      <c r="L790" s="3"/>
    </row>
    <row r="791" spans="1:12" ht="41.25" customHeight="1" x14ac:dyDescent="0.25">
      <c r="A791" s="6"/>
      <c r="B791" s="3"/>
      <c r="C791" s="3"/>
      <c r="I791" s="3"/>
      <c r="J791" s="3"/>
      <c r="K791" s="3"/>
      <c r="L791" s="3"/>
    </row>
    <row r="792" spans="1:12" ht="41.25" customHeight="1" x14ac:dyDescent="0.25">
      <c r="A792" s="6"/>
      <c r="B792" s="3"/>
      <c r="C792" s="3"/>
      <c r="I792" s="3"/>
      <c r="J792" s="3"/>
      <c r="K792" s="3"/>
      <c r="L792" s="3"/>
    </row>
    <row r="793" spans="1:12" ht="41.25" customHeight="1" x14ac:dyDescent="0.25">
      <c r="A793" s="6"/>
      <c r="B793" s="3"/>
      <c r="C793" s="3"/>
      <c r="I793" s="3"/>
      <c r="J793" s="3"/>
      <c r="K793" s="3"/>
      <c r="L793" s="3"/>
    </row>
    <row r="794" spans="1:12" ht="41.25" customHeight="1" x14ac:dyDescent="0.25">
      <c r="A794" s="6"/>
      <c r="B794" s="3"/>
      <c r="C794" s="3"/>
      <c r="I794" s="3"/>
      <c r="J794" s="3"/>
      <c r="K794" s="3"/>
      <c r="L794" s="3"/>
    </row>
    <row r="795" spans="1:12" ht="41.25" customHeight="1" x14ac:dyDescent="0.25">
      <c r="A795" s="6"/>
      <c r="B795" s="3"/>
      <c r="C795" s="3"/>
      <c r="I795" s="3"/>
      <c r="J795" s="3"/>
      <c r="K795" s="3"/>
      <c r="L795" s="3"/>
    </row>
    <row r="796" spans="1:12" ht="41.25" customHeight="1" x14ac:dyDescent="0.25">
      <c r="A796" s="6"/>
      <c r="B796" s="3"/>
      <c r="C796" s="3"/>
      <c r="I796" s="3"/>
      <c r="J796" s="3"/>
      <c r="K796" s="3"/>
      <c r="L796" s="3"/>
    </row>
    <row r="797" spans="1:12" ht="41.25" customHeight="1" x14ac:dyDescent="0.25">
      <c r="A797" s="6"/>
      <c r="B797" s="3"/>
      <c r="C797" s="3"/>
      <c r="I797" s="3"/>
      <c r="J797" s="3"/>
      <c r="K797" s="3"/>
      <c r="L797" s="3"/>
    </row>
    <row r="798" spans="1:12" ht="41.25" customHeight="1" x14ac:dyDescent="0.25">
      <c r="A798" s="6"/>
      <c r="B798" s="3"/>
      <c r="C798" s="3"/>
      <c r="I798" s="3"/>
      <c r="J798" s="3"/>
      <c r="K798" s="3"/>
      <c r="L798" s="3"/>
    </row>
    <row r="799" spans="1:12" ht="41.25" customHeight="1" x14ac:dyDescent="0.25">
      <c r="A799" s="6"/>
      <c r="B799" s="3"/>
      <c r="C799" s="3"/>
      <c r="I799" s="3"/>
      <c r="J799" s="3"/>
      <c r="K799" s="3"/>
      <c r="L799" s="3"/>
    </row>
    <row r="800" spans="1:12" ht="41.25" customHeight="1" x14ac:dyDescent="0.25">
      <c r="A800" s="6"/>
      <c r="B800" s="3"/>
      <c r="C800" s="3"/>
      <c r="I800" s="3"/>
      <c r="J800" s="3"/>
      <c r="K800" s="3"/>
      <c r="L800" s="3"/>
    </row>
    <row r="801" spans="1:12" ht="41.25" customHeight="1" x14ac:dyDescent="0.25">
      <c r="A801" s="6"/>
      <c r="B801" s="3"/>
      <c r="C801" s="3"/>
      <c r="I801" s="3"/>
      <c r="J801" s="3"/>
      <c r="K801" s="3"/>
      <c r="L801" s="3"/>
    </row>
    <row r="802" spans="1:12" ht="41.25" customHeight="1" x14ac:dyDescent="0.25">
      <c r="A802" s="6"/>
      <c r="B802" s="3"/>
      <c r="C802" s="3"/>
      <c r="I802" s="3"/>
      <c r="J802" s="3"/>
      <c r="K802" s="3"/>
      <c r="L802" s="3"/>
    </row>
    <row r="803" spans="1:12" ht="41.25" customHeight="1" x14ac:dyDescent="0.25">
      <c r="A803" s="6"/>
      <c r="B803" s="3"/>
      <c r="C803" s="3"/>
      <c r="I803" s="3"/>
      <c r="J803" s="3"/>
      <c r="K803" s="3"/>
      <c r="L803" s="3"/>
    </row>
    <row r="804" spans="1:12" ht="41.25" customHeight="1" x14ac:dyDescent="0.25">
      <c r="A804" s="6"/>
      <c r="B804" s="3"/>
      <c r="C804" s="3"/>
      <c r="I804" s="3"/>
      <c r="J804" s="3"/>
      <c r="K804" s="3"/>
      <c r="L804" s="3"/>
    </row>
    <row r="805" spans="1:12" ht="41.25" customHeight="1" x14ac:dyDescent="0.25">
      <c r="A805" s="6"/>
      <c r="B805" s="3"/>
      <c r="C805" s="3"/>
      <c r="I805" s="3"/>
      <c r="J805" s="3"/>
      <c r="K805" s="3"/>
      <c r="L805" s="3"/>
    </row>
    <row r="806" spans="1:12" ht="41.25" customHeight="1" x14ac:dyDescent="0.25">
      <c r="A806" s="6"/>
      <c r="B806" s="3"/>
      <c r="C806" s="3"/>
      <c r="I806" s="3"/>
      <c r="J806" s="3"/>
      <c r="K806" s="3"/>
      <c r="L806" s="3"/>
    </row>
    <row r="807" spans="1:12" ht="41.25" customHeight="1" x14ac:dyDescent="0.25">
      <c r="A807" s="6"/>
      <c r="B807" s="3"/>
      <c r="C807" s="3"/>
      <c r="I807" s="3"/>
      <c r="J807" s="3"/>
      <c r="K807" s="3"/>
      <c r="L807" s="3"/>
    </row>
    <row r="808" spans="1:12" ht="41.25" customHeight="1" x14ac:dyDescent="0.25">
      <c r="A808" s="6"/>
      <c r="B808" s="3"/>
      <c r="C808" s="3"/>
      <c r="I808" s="3"/>
      <c r="J808" s="3"/>
      <c r="K808" s="3"/>
      <c r="L808" s="3"/>
    </row>
    <row r="809" spans="1:12" ht="41.25" customHeight="1" x14ac:dyDescent="0.25">
      <c r="A809" s="6"/>
      <c r="B809" s="3"/>
      <c r="C809" s="3"/>
      <c r="I809" s="3"/>
      <c r="J809" s="3"/>
      <c r="K809" s="3"/>
      <c r="L809" s="3"/>
    </row>
    <row r="810" spans="1:12" ht="41.25" customHeight="1" x14ac:dyDescent="0.25">
      <c r="A810" s="6"/>
      <c r="B810" s="3"/>
      <c r="C810" s="3"/>
      <c r="I810" s="3"/>
      <c r="J810" s="3"/>
      <c r="K810" s="3"/>
      <c r="L810" s="3"/>
    </row>
    <row r="811" spans="1:12" ht="41.25" customHeight="1" x14ac:dyDescent="0.25">
      <c r="A811" s="6"/>
      <c r="B811" s="3"/>
      <c r="C811" s="3"/>
      <c r="I811" s="3"/>
      <c r="J811" s="3"/>
      <c r="K811" s="3"/>
      <c r="L811" s="3"/>
    </row>
    <row r="812" spans="1:12" ht="41.25" customHeight="1" x14ac:dyDescent="0.25">
      <c r="A812" s="6"/>
      <c r="B812" s="3"/>
      <c r="C812" s="3"/>
      <c r="I812" s="3"/>
      <c r="J812" s="3"/>
      <c r="K812" s="3"/>
      <c r="L812" s="3"/>
    </row>
    <row r="813" spans="1:12" ht="41.25" customHeight="1" x14ac:dyDescent="0.25">
      <c r="A813" s="6"/>
      <c r="B813" s="3"/>
      <c r="C813" s="3"/>
      <c r="I813" s="3"/>
      <c r="J813" s="3"/>
      <c r="K813" s="3"/>
      <c r="L813" s="3"/>
    </row>
    <row r="814" spans="1:12" ht="41.25" customHeight="1" x14ac:dyDescent="0.25">
      <c r="A814" s="6"/>
      <c r="B814" s="3"/>
      <c r="C814" s="3"/>
      <c r="I814" s="3"/>
      <c r="J814" s="3"/>
      <c r="K814" s="3"/>
      <c r="L814" s="3"/>
    </row>
    <row r="815" spans="1:12" ht="41.25" customHeight="1" x14ac:dyDescent="0.25">
      <c r="A815" s="6"/>
      <c r="B815" s="3"/>
      <c r="C815" s="3"/>
      <c r="I815" s="3"/>
      <c r="J815" s="3"/>
      <c r="K815" s="3"/>
      <c r="L815" s="3"/>
    </row>
    <row r="816" spans="1:12" ht="41.25" customHeight="1" x14ac:dyDescent="0.25">
      <c r="A816" s="6"/>
      <c r="B816" s="3"/>
      <c r="C816" s="3"/>
      <c r="I816" s="3"/>
      <c r="J816" s="3"/>
      <c r="K816" s="3"/>
      <c r="L816" s="3"/>
    </row>
    <row r="817" spans="1:12" ht="41.25" customHeight="1" x14ac:dyDescent="0.25">
      <c r="A817" s="6"/>
      <c r="B817" s="3"/>
      <c r="C817" s="3"/>
      <c r="I817" s="3"/>
      <c r="J817" s="3"/>
      <c r="K817" s="3"/>
      <c r="L817" s="3"/>
    </row>
    <row r="818" spans="1:12" ht="41.25" customHeight="1" x14ac:dyDescent="0.25">
      <c r="A818" s="6"/>
      <c r="B818" s="3"/>
      <c r="C818" s="3"/>
      <c r="I818" s="3"/>
      <c r="J818" s="3"/>
      <c r="K818" s="3"/>
      <c r="L818" s="3"/>
    </row>
    <row r="819" spans="1:12" ht="41.25" customHeight="1" x14ac:dyDescent="0.25">
      <c r="A819" s="6"/>
      <c r="B819" s="3"/>
      <c r="C819" s="3"/>
      <c r="I819" s="3"/>
      <c r="J819" s="3"/>
      <c r="K819" s="3"/>
      <c r="L819" s="3"/>
    </row>
    <row r="820" spans="1:12" ht="41.25" customHeight="1" x14ac:dyDescent="0.25">
      <c r="A820" s="6"/>
      <c r="B820" s="3"/>
      <c r="C820" s="3"/>
      <c r="I820" s="3"/>
      <c r="J820" s="3"/>
      <c r="K820" s="3"/>
      <c r="L820" s="3"/>
    </row>
    <row r="821" spans="1:12" ht="41.25" customHeight="1" x14ac:dyDescent="0.25">
      <c r="A821" s="6"/>
      <c r="B821" s="3"/>
      <c r="C821" s="3"/>
      <c r="I821" s="3"/>
      <c r="J821" s="3"/>
      <c r="K821" s="3"/>
      <c r="L821" s="3"/>
    </row>
    <row r="822" spans="1:12" ht="41.25" customHeight="1" x14ac:dyDescent="0.25">
      <c r="A822" s="6"/>
      <c r="B822" s="3"/>
      <c r="C822" s="3"/>
      <c r="I822" s="3"/>
      <c r="J822" s="3"/>
      <c r="K822" s="3"/>
      <c r="L822" s="3"/>
    </row>
    <row r="823" spans="1:12" ht="41.25" customHeight="1" x14ac:dyDescent="0.25">
      <c r="A823" s="6"/>
      <c r="B823" s="3"/>
      <c r="C823" s="3"/>
      <c r="I823" s="3"/>
      <c r="J823" s="3"/>
      <c r="K823" s="3"/>
      <c r="L823" s="3"/>
    </row>
    <row r="824" spans="1:12" ht="41.25" customHeight="1" x14ac:dyDescent="0.25">
      <c r="A824" s="6"/>
      <c r="B824" s="3"/>
      <c r="C824" s="3"/>
      <c r="I824" s="3"/>
      <c r="J824" s="3"/>
      <c r="K824" s="3"/>
      <c r="L824" s="3"/>
    </row>
    <row r="825" spans="1:12" ht="41.25" customHeight="1" x14ac:dyDescent="0.25">
      <c r="A825" s="6"/>
      <c r="B825" s="3"/>
      <c r="C825" s="3"/>
      <c r="I825" s="3"/>
      <c r="J825" s="3"/>
      <c r="K825" s="3"/>
      <c r="L825" s="3"/>
    </row>
    <row r="826" spans="1:12" ht="41.25" customHeight="1" x14ac:dyDescent="0.25">
      <c r="A826" s="6"/>
      <c r="B826" s="3"/>
      <c r="C826" s="3"/>
      <c r="I826" s="3"/>
      <c r="J826" s="3"/>
      <c r="K826" s="3"/>
      <c r="L826" s="3"/>
    </row>
    <row r="827" spans="1:12" ht="41.25" customHeight="1" x14ac:dyDescent="0.25">
      <c r="A827" s="6"/>
      <c r="B827" s="3"/>
      <c r="C827" s="3"/>
      <c r="I827" s="3"/>
      <c r="J827" s="3"/>
      <c r="K827" s="3"/>
      <c r="L827" s="3"/>
    </row>
    <row r="828" spans="1:12" ht="41.25" customHeight="1" x14ac:dyDescent="0.25">
      <c r="A828" s="6"/>
      <c r="B828" s="3"/>
      <c r="C828" s="3"/>
      <c r="I828" s="3"/>
      <c r="J828" s="3"/>
      <c r="K828" s="3"/>
      <c r="L828" s="3"/>
    </row>
    <row r="829" spans="1:12" ht="41.25" customHeight="1" x14ac:dyDescent="0.25">
      <c r="A829" s="6"/>
      <c r="B829" s="3"/>
      <c r="C829" s="3"/>
      <c r="I829" s="3"/>
      <c r="J829" s="3"/>
      <c r="K829" s="3"/>
      <c r="L829" s="3"/>
    </row>
    <row r="830" spans="1:12" ht="41.25" customHeight="1" x14ac:dyDescent="0.25">
      <c r="A830" s="6"/>
      <c r="B830" s="3"/>
      <c r="C830" s="3"/>
      <c r="I830" s="3"/>
      <c r="J830" s="3"/>
      <c r="K830" s="3"/>
      <c r="L830" s="3"/>
    </row>
    <row r="831" spans="1:12" ht="41.25" customHeight="1" x14ac:dyDescent="0.25">
      <c r="A831" s="6"/>
      <c r="B831" s="3"/>
      <c r="C831" s="3"/>
      <c r="I831" s="3"/>
      <c r="J831" s="3"/>
      <c r="K831" s="3"/>
      <c r="L831" s="3"/>
    </row>
    <row r="832" spans="1:12" ht="41.25" customHeight="1" x14ac:dyDescent="0.25">
      <c r="A832" s="6"/>
      <c r="B832" s="3"/>
      <c r="C832" s="3"/>
      <c r="I832" s="3"/>
      <c r="J832" s="3"/>
      <c r="K832" s="3"/>
      <c r="L832" s="3"/>
    </row>
    <row r="833" spans="1:12" ht="41.25" customHeight="1" x14ac:dyDescent="0.25">
      <c r="A833" s="6"/>
      <c r="B833" s="3"/>
      <c r="C833" s="3"/>
      <c r="I833" s="3"/>
      <c r="J833" s="3"/>
      <c r="K833" s="3"/>
      <c r="L833" s="3"/>
    </row>
    <row r="834" spans="1:12" ht="41.25" customHeight="1" x14ac:dyDescent="0.25">
      <c r="A834" s="6"/>
      <c r="B834" s="3"/>
      <c r="C834" s="3"/>
      <c r="I834" s="3"/>
      <c r="J834" s="3"/>
      <c r="K834" s="3"/>
      <c r="L834" s="3"/>
    </row>
    <row r="835" spans="1:12" ht="41.25" customHeight="1" x14ac:dyDescent="0.25">
      <c r="A835" s="6"/>
      <c r="B835" s="3"/>
      <c r="C835" s="3"/>
      <c r="I835" s="3"/>
      <c r="J835" s="3"/>
      <c r="K835" s="3"/>
      <c r="L835" s="3"/>
    </row>
    <row r="836" spans="1:12" ht="41.25" customHeight="1" x14ac:dyDescent="0.25">
      <c r="A836" s="6"/>
      <c r="B836" s="3"/>
      <c r="C836" s="3"/>
      <c r="I836" s="3"/>
      <c r="J836" s="3"/>
      <c r="K836" s="3"/>
      <c r="L836" s="3"/>
    </row>
    <row r="837" spans="1:12" ht="41.25" customHeight="1" x14ac:dyDescent="0.25">
      <c r="A837" s="6"/>
      <c r="B837" s="3"/>
      <c r="C837" s="3"/>
      <c r="I837" s="3"/>
      <c r="J837" s="3"/>
      <c r="K837" s="3"/>
      <c r="L837" s="3"/>
    </row>
    <row r="838" spans="1:12" ht="41.25" customHeight="1" x14ac:dyDescent="0.25">
      <c r="A838" s="6"/>
      <c r="B838" s="3"/>
      <c r="C838" s="3"/>
      <c r="I838" s="3"/>
      <c r="J838" s="3"/>
      <c r="K838" s="3"/>
      <c r="L838" s="3"/>
    </row>
    <row r="839" spans="1:12" ht="41.25" customHeight="1" x14ac:dyDescent="0.25">
      <c r="A839" s="6"/>
      <c r="B839" s="3"/>
      <c r="C839" s="3"/>
      <c r="I839" s="3"/>
      <c r="J839" s="3"/>
      <c r="K839" s="3"/>
      <c r="L839" s="3"/>
    </row>
    <row r="840" spans="1:12" ht="41.25" customHeight="1" x14ac:dyDescent="0.25">
      <c r="A840" s="6"/>
      <c r="B840" s="3"/>
      <c r="C840" s="3"/>
      <c r="I840" s="3"/>
      <c r="J840" s="3"/>
      <c r="K840" s="3"/>
      <c r="L840" s="3"/>
    </row>
    <row r="841" spans="1:12" ht="41.25" customHeight="1" x14ac:dyDescent="0.25">
      <c r="A841" s="6"/>
      <c r="B841" s="3"/>
      <c r="C841" s="3"/>
      <c r="I841" s="3"/>
      <c r="J841" s="3"/>
      <c r="K841" s="3"/>
      <c r="L841" s="3"/>
    </row>
    <row r="842" spans="1:12" ht="41.25" customHeight="1" x14ac:dyDescent="0.25">
      <c r="A842" s="6"/>
      <c r="B842" s="3"/>
      <c r="C842" s="3"/>
      <c r="I842" s="3"/>
      <c r="J842" s="3"/>
      <c r="K842" s="3"/>
      <c r="L842" s="3"/>
    </row>
    <row r="843" spans="1:12" ht="41.25" customHeight="1" x14ac:dyDescent="0.25">
      <c r="A843" s="6"/>
      <c r="B843" s="3"/>
      <c r="C843" s="3"/>
      <c r="I843" s="3"/>
      <c r="J843" s="3"/>
      <c r="K843" s="3"/>
      <c r="L843" s="3"/>
    </row>
    <row r="844" spans="1:12" ht="41.25" customHeight="1" x14ac:dyDescent="0.25">
      <c r="A844" s="6"/>
      <c r="B844" s="3"/>
      <c r="C844" s="3"/>
      <c r="I844" s="3"/>
      <c r="J844" s="3"/>
      <c r="K844" s="3"/>
      <c r="L844" s="3"/>
    </row>
    <row r="845" spans="1:12" ht="41.25" customHeight="1" x14ac:dyDescent="0.25">
      <c r="A845" s="6"/>
      <c r="B845" s="3"/>
      <c r="C845" s="3"/>
      <c r="I845" s="3"/>
      <c r="J845" s="3"/>
      <c r="K845" s="3"/>
      <c r="L845" s="3"/>
    </row>
    <row r="846" spans="1:12" ht="41.25" customHeight="1" x14ac:dyDescent="0.25">
      <c r="A846" s="6"/>
      <c r="B846" s="3"/>
      <c r="C846" s="3"/>
      <c r="I846" s="3"/>
      <c r="J846" s="3"/>
      <c r="K846" s="3"/>
      <c r="L846" s="3"/>
    </row>
    <row r="847" spans="1:12" ht="41.25" customHeight="1" x14ac:dyDescent="0.25">
      <c r="A847" s="6"/>
      <c r="B847" s="3"/>
      <c r="C847" s="3"/>
      <c r="I847" s="3"/>
      <c r="J847" s="3"/>
      <c r="K847" s="3"/>
      <c r="L847" s="3"/>
    </row>
    <row r="848" spans="1:12" ht="41.25" customHeight="1" x14ac:dyDescent="0.25">
      <c r="A848" s="6"/>
      <c r="B848" s="3"/>
      <c r="C848" s="3"/>
      <c r="I848" s="3"/>
      <c r="J848" s="3"/>
      <c r="K848" s="3"/>
      <c r="L848" s="3"/>
    </row>
    <row r="849" spans="1:12" ht="41.25" customHeight="1" x14ac:dyDescent="0.25">
      <c r="A849" s="6"/>
      <c r="B849" s="3"/>
      <c r="C849" s="3"/>
      <c r="I849" s="3"/>
      <c r="J849" s="3"/>
      <c r="K849" s="3"/>
      <c r="L849" s="3"/>
    </row>
    <row r="850" spans="1:12" ht="41.25" customHeight="1" x14ac:dyDescent="0.25">
      <c r="A850" s="6"/>
      <c r="B850" s="3"/>
      <c r="C850" s="3"/>
      <c r="I850" s="3"/>
      <c r="J850" s="3"/>
      <c r="K850" s="3"/>
      <c r="L850" s="3"/>
    </row>
    <row r="851" spans="1:12" ht="41.25" customHeight="1" x14ac:dyDescent="0.25">
      <c r="A851" s="6"/>
      <c r="B851" s="3"/>
      <c r="C851" s="3"/>
      <c r="I851" s="3"/>
      <c r="J851" s="3"/>
      <c r="K851" s="3"/>
      <c r="L851" s="3"/>
    </row>
    <row r="852" spans="1:12" ht="41.25" customHeight="1" x14ac:dyDescent="0.25">
      <c r="A852" s="6"/>
      <c r="B852" s="3"/>
      <c r="C852" s="3"/>
      <c r="I852" s="3"/>
      <c r="J852" s="3"/>
      <c r="K852" s="3"/>
      <c r="L852" s="3"/>
    </row>
    <row r="853" spans="1:12" ht="41.25" customHeight="1" x14ac:dyDescent="0.25">
      <c r="A853" s="6"/>
      <c r="B853" s="3"/>
      <c r="C853" s="3"/>
      <c r="I853" s="3"/>
      <c r="J853" s="3"/>
      <c r="K853" s="3"/>
      <c r="L853" s="3"/>
    </row>
    <row r="854" spans="1:12" ht="41.25" customHeight="1" x14ac:dyDescent="0.25">
      <c r="A854" s="6"/>
      <c r="B854" s="3"/>
      <c r="C854" s="3"/>
      <c r="I854" s="3"/>
      <c r="J854" s="3"/>
      <c r="K854" s="3"/>
      <c r="L854" s="3"/>
    </row>
    <row r="855" spans="1:12" ht="41.25" customHeight="1" x14ac:dyDescent="0.25">
      <c r="A855" s="6"/>
      <c r="B855" s="3"/>
      <c r="C855" s="3"/>
      <c r="I855" s="3"/>
      <c r="J855" s="3"/>
      <c r="K855" s="3"/>
      <c r="L855" s="3"/>
    </row>
    <row r="856" spans="1:12" ht="41.25" customHeight="1" x14ac:dyDescent="0.25">
      <c r="A856" s="6"/>
      <c r="B856" s="3"/>
      <c r="C856" s="3"/>
      <c r="I856" s="3"/>
      <c r="J856" s="3"/>
      <c r="K856" s="3"/>
      <c r="L856" s="3"/>
    </row>
    <row r="857" spans="1:12" ht="41.25" customHeight="1" x14ac:dyDescent="0.25">
      <c r="A857" s="6"/>
      <c r="B857" s="3"/>
      <c r="C857" s="3"/>
      <c r="I857" s="3"/>
      <c r="J857" s="3"/>
      <c r="K857" s="3"/>
      <c r="L857" s="3"/>
    </row>
    <row r="858" spans="1:12" ht="41.25" customHeight="1" x14ac:dyDescent="0.25">
      <c r="A858" s="6"/>
      <c r="B858" s="3"/>
      <c r="C858" s="3"/>
      <c r="I858" s="3"/>
      <c r="J858" s="3"/>
      <c r="K858" s="3"/>
      <c r="L858" s="3"/>
    </row>
    <row r="859" spans="1:12" ht="41.25" customHeight="1" x14ac:dyDescent="0.25">
      <c r="A859" s="6"/>
      <c r="B859" s="3"/>
      <c r="C859" s="3"/>
      <c r="I859" s="3"/>
      <c r="J859" s="3"/>
      <c r="K859" s="3"/>
      <c r="L859" s="3"/>
    </row>
    <row r="860" spans="1:12" ht="41.25" customHeight="1" x14ac:dyDescent="0.25">
      <c r="A860" s="6"/>
      <c r="B860" s="3"/>
      <c r="C860" s="3"/>
      <c r="I860" s="3"/>
      <c r="J860" s="3"/>
      <c r="K860" s="3"/>
      <c r="L860" s="3"/>
    </row>
    <row r="861" spans="1:12" ht="41.25" customHeight="1" x14ac:dyDescent="0.25">
      <c r="A861" s="6"/>
      <c r="B861" s="3"/>
      <c r="C861" s="3"/>
      <c r="I861" s="3"/>
      <c r="J861" s="3"/>
      <c r="K861" s="3"/>
      <c r="L861" s="3"/>
    </row>
    <row r="862" spans="1:12" ht="41.25" customHeight="1" x14ac:dyDescent="0.25">
      <c r="A862" s="6"/>
      <c r="B862" s="3"/>
      <c r="C862" s="3"/>
      <c r="I862" s="3"/>
      <c r="J862" s="3"/>
      <c r="K862" s="3"/>
      <c r="L862" s="3"/>
    </row>
    <row r="863" spans="1:12" ht="41.25" customHeight="1" x14ac:dyDescent="0.25">
      <c r="A863" s="6"/>
      <c r="B863" s="3"/>
      <c r="C863" s="3"/>
      <c r="I863" s="3"/>
      <c r="J863" s="3"/>
      <c r="K863" s="3"/>
      <c r="L863" s="3"/>
    </row>
    <row r="864" spans="1:12" ht="41.25" customHeight="1" x14ac:dyDescent="0.25">
      <c r="A864" s="6"/>
      <c r="B864" s="3"/>
      <c r="C864" s="3"/>
      <c r="I864" s="3"/>
      <c r="J864" s="3"/>
      <c r="K864" s="3"/>
      <c r="L864" s="3"/>
    </row>
    <row r="865" spans="1:12" ht="41.25" customHeight="1" x14ac:dyDescent="0.25">
      <c r="A865" s="6"/>
      <c r="B865" s="3"/>
      <c r="C865" s="3"/>
      <c r="I865" s="3"/>
      <c r="J865" s="3"/>
      <c r="K865" s="3"/>
      <c r="L865" s="3"/>
    </row>
    <row r="866" spans="1:12" ht="41.25" customHeight="1" x14ac:dyDescent="0.25">
      <c r="A866" s="6"/>
      <c r="B866" s="3"/>
      <c r="C866" s="3"/>
      <c r="I866" s="3"/>
      <c r="J866" s="3"/>
      <c r="K866" s="3"/>
      <c r="L866" s="3"/>
    </row>
    <row r="867" spans="1:12" ht="41.25" customHeight="1" x14ac:dyDescent="0.25">
      <c r="A867" s="6"/>
      <c r="B867" s="3"/>
      <c r="C867" s="3"/>
      <c r="I867" s="3"/>
      <c r="J867" s="3"/>
      <c r="K867" s="3"/>
      <c r="L867" s="3"/>
    </row>
    <row r="868" spans="1:12" ht="41.25" customHeight="1" x14ac:dyDescent="0.25">
      <c r="A868" s="6"/>
      <c r="B868" s="3"/>
      <c r="C868" s="3"/>
      <c r="I868" s="3"/>
      <c r="J868" s="3"/>
      <c r="K868" s="3"/>
      <c r="L868" s="3"/>
    </row>
    <row r="869" spans="1:12" ht="41.25" customHeight="1" x14ac:dyDescent="0.25">
      <c r="A869" s="6"/>
      <c r="B869" s="3"/>
      <c r="C869" s="3"/>
      <c r="I869" s="3"/>
      <c r="J869" s="3"/>
      <c r="K869" s="3"/>
      <c r="L869" s="3"/>
    </row>
    <row r="870" spans="1:12" ht="41.25" customHeight="1" x14ac:dyDescent="0.25">
      <c r="A870" s="6"/>
      <c r="B870" s="3"/>
      <c r="C870" s="3"/>
      <c r="I870" s="3"/>
      <c r="J870" s="3"/>
      <c r="K870" s="3"/>
      <c r="L870" s="3"/>
    </row>
    <row r="871" spans="1:12" ht="41.25" customHeight="1" x14ac:dyDescent="0.25">
      <c r="A871" s="6"/>
      <c r="B871" s="3"/>
      <c r="C871" s="3"/>
      <c r="I871" s="3"/>
      <c r="J871" s="3"/>
      <c r="K871" s="3"/>
      <c r="L871" s="3"/>
    </row>
    <row r="872" spans="1:12" ht="41.25" customHeight="1" x14ac:dyDescent="0.25">
      <c r="A872" s="6"/>
      <c r="B872" s="3"/>
      <c r="C872" s="3"/>
      <c r="I872" s="3"/>
      <c r="J872" s="3"/>
      <c r="K872" s="3"/>
      <c r="L872" s="3"/>
    </row>
    <row r="873" spans="1:12" ht="41.25" customHeight="1" x14ac:dyDescent="0.25">
      <c r="A873" s="6"/>
      <c r="B873" s="3"/>
      <c r="C873" s="3"/>
      <c r="I873" s="3"/>
      <c r="J873" s="3"/>
      <c r="K873" s="3"/>
      <c r="L873" s="3"/>
    </row>
    <row r="874" spans="1:12" ht="41.25" customHeight="1" x14ac:dyDescent="0.25">
      <c r="A874" s="6"/>
      <c r="B874" s="3"/>
      <c r="C874" s="3"/>
      <c r="I874" s="3"/>
      <c r="J874" s="3"/>
      <c r="K874" s="3"/>
      <c r="L874" s="3"/>
    </row>
    <row r="875" spans="1:12" ht="41.25" customHeight="1" x14ac:dyDescent="0.25">
      <c r="A875" s="6"/>
      <c r="B875" s="3"/>
      <c r="C875" s="3"/>
      <c r="I875" s="3"/>
      <c r="J875" s="3"/>
      <c r="K875" s="3"/>
      <c r="L875" s="3"/>
    </row>
    <row r="876" spans="1:12" ht="41.25" customHeight="1" x14ac:dyDescent="0.25">
      <c r="A876" s="6"/>
      <c r="B876" s="3"/>
      <c r="C876" s="3"/>
      <c r="I876" s="3"/>
      <c r="J876" s="3"/>
      <c r="K876" s="3"/>
      <c r="L876" s="3"/>
    </row>
    <row r="877" spans="1:12" ht="41.25" customHeight="1" x14ac:dyDescent="0.25">
      <c r="A877" s="6"/>
      <c r="B877" s="3"/>
      <c r="C877" s="3"/>
      <c r="I877" s="3"/>
      <c r="J877" s="3"/>
      <c r="K877" s="3"/>
      <c r="L877" s="3"/>
    </row>
    <row r="878" spans="1:12" ht="41.25" customHeight="1" x14ac:dyDescent="0.25">
      <c r="A878" s="6"/>
      <c r="B878" s="3"/>
      <c r="C878" s="3"/>
      <c r="I878" s="3"/>
      <c r="J878" s="3"/>
      <c r="K878" s="3"/>
      <c r="L878" s="3"/>
    </row>
    <row r="879" spans="1:12" ht="41.25" customHeight="1" x14ac:dyDescent="0.25">
      <c r="A879" s="6"/>
      <c r="B879" s="3"/>
      <c r="C879" s="3"/>
      <c r="I879" s="3"/>
      <c r="J879" s="3"/>
      <c r="K879" s="3"/>
      <c r="L879" s="3"/>
    </row>
    <row r="880" spans="1:12" ht="41.25" customHeight="1" x14ac:dyDescent="0.25">
      <c r="A880" s="6"/>
      <c r="B880" s="3"/>
      <c r="C880" s="3"/>
      <c r="I880" s="3"/>
      <c r="J880" s="3"/>
      <c r="K880" s="3"/>
      <c r="L880" s="3"/>
    </row>
    <row r="881" spans="1:12" ht="41.25" customHeight="1" x14ac:dyDescent="0.25">
      <c r="A881" s="6"/>
      <c r="B881" s="3"/>
      <c r="C881" s="3"/>
      <c r="I881" s="3"/>
      <c r="J881" s="3"/>
      <c r="K881" s="3"/>
      <c r="L881" s="3"/>
    </row>
    <row r="882" spans="1:12" ht="41.25" customHeight="1" x14ac:dyDescent="0.25">
      <c r="A882" s="6"/>
      <c r="B882" s="3"/>
      <c r="C882" s="3"/>
      <c r="I882" s="3"/>
      <c r="J882" s="3"/>
      <c r="K882" s="3"/>
      <c r="L882" s="3"/>
    </row>
    <row r="883" spans="1:12" ht="41.25" customHeight="1" x14ac:dyDescent="0.25">
      <c r="A883" s="6"/>
      <c r="B883" s="3"/>
      <c r="C883" s="3"/>
      <c r="I883" s="3"/>
      <c r="J883" s="3"/>
      <c r="K883" s="3"/>
      <c r="L883" s="3"/>
    </row>
    <row r="884" spans="1:12" ht="41.25" customHeight="1" x14ac:dyDescent="0.25">
      <c r="A884" s="6"/>
      <c r="B884" s="3"/>
      <c r="C884" s="3"/>
      <c r="I884" s="3"/>
      <c r="J884" s="3"/>
      <c r="K884" s="3"/>
      <c r="L884" s="3"/>
    </row>
    <row r="885" spans="1:12" ht="41.25" customHeight="1" x14ac:dyDescent="0.25">
      <c r="A885" s="6"/>
      <c r="B885" s="3"/>
      <c r="C885" s="3"/>
      <c r="I885" s="3"/>
      <c r="J885" s="3"/>
      <c r="K885" s="3"/>
      <c r="L885" s="3"/>
    </row>
    <row r="886" spans="1:12" ht="41.25" customHeight="1" x14ac:dyDescent="0.25">
      <c r="A886" s="6"/>
      <c r="B886" s="3"/>
      <c r="C886" s="3"/>
      <c r="I886" s="3"/>
      <c r="J886" s="3"/>
      <c r="K886" s="3"/>
      <c r="L886" s="3"/>
    </row>
    <row r="887" spans="1:12" ht="41.25" customHeight="1" x14ac:dyDescent="0.25">
      <c r="A887" s="6"/>
      <c r="B887" s="3"/>
      <c r="C887" s="3"/>
      <c r="I887" s="3"/>
      <c r="J887" s="3"/>
      <c r="K887" s="3"/>
      <c r="L887" s="3"/>
    </row>
    <row r="888" spans="1:12" ht="41.25" customHeight="1" x14ac:dyDescent="0.25">
      <c r="A888" s="6"/>
      <c r="B888" s="3"/>
      <c r="C888" s="3"/>
      <c r="I888" s="3"/>
      <c r="J888" s="3"/>
      <c r="K888" s="3"/>
      <c r="L888" s="3"/>
    </row>
    <row r="889" spans="1:12" ht="41.25" customHeight="1" x14ac:dyDescent="0.25">
      <c r="A889" s="6"/>
      <c r="B889" s="3"/>
      <c r="C889" s="3"/>
      <c r="I889" s="3"/>
      <c r="J889" s="3"/>
      <c r="K889" s="3"/>
      <c r="L889" s="3"/>
    </row>
    <row r="890" spans="1:12" ht="41.25" customHeight="1" x14ac:dyDescent="0.25">
      <c r="A890" s="6"/>
      <c r="B890" s="3"/>
      <c r="C890" s="3"/>
      <c r="I890" s="3"/>
      <c r="J890" s="3"/>
      <c r="K890" s="3"/>
      <c r="L890" s="3"/>
    </row>
    <row r="891" spans="1:12" ht="41.25" customHeight="1" x14ac:dyDescent="0.25">
      <c r="A891" s="6"/>
      <c r="B891" s="3"/>
      <c r="C891" s="3"/>
      <c r="I891" s="3"/>
      <c r="J891" s="3"/>
      <c r="K891" s="3"/>
      <c r="L891" s="3"/>
    </row>
    <row r="892" spans="1:12" ht="41.25" customHeight="1" x14ac:dyDescent="0.25">
      <c r="A892" s="6"/>
      <c r="B892" s="3"/>
      <c r="C892" s="3"/>
      <c r="I892" s="3"/>
      <c r="J892" s="3"/>
      <c r="K892" s="3"/>
      <c r="L892" s="3"/>
    </row>
    <row r="893" spans="1:12" ht="41.25" customHeight="1" x14ac:dyDescent="0.25">
      <c r="A893" s="6"/>
      <c r="B893" s="3"/>
      <c r="C893" s="3"/>
      <c r="I893" s="3"/>
      <c r="J893" s="3"/>
      <c r="K893" s="3"/>
      <c r="L893" s="3"/>
    </row>
    <row r="894" spans="1:12" ht="41.25" customHeight="1" x14ac:dyDescent="0.25">
      <c r="A894" s="6"/>
      <c r="B894" s="3"/>
      <c r="C894" s="3"/>
      <c r="I894" s="3"/>
      <c r="J894" s="3"/>
      <c r="K894" s="3"/>
      <c r="L894" s="3"/>
    </row>
    <row r="895" spans="1:12" ht="41.25" customHeight="1" x14ac:dyDescent="0.25">
      <c r="A895" s="6"/>
      <c r="B895" s="3"/>
      <c r="C895" s="3"/>
      <c r="I895" s="3"/>
      <c r="J895" s="3"/>
      <c r="K895" s="3"/>
      <c r="L895" s="3"/>
    </row>
    <row r="896" spans="1:12" ht="41.25" customHeight="1" x14ac:dyDescent="0.25">
      <c r="A896" s="6"/>
      <c r="B896" s="3"/>
      <c r="C896" s="3"/>
      <c r="I896" s="3"/>
      <c r="J896" s="3"/>
      <c r="K896" s="3"/>
      <c r="L896" s="3"/>
    </row>
    <row r="897" spans="1:12" ht="41.25" customHeight="1" x14ac:dyDescent="0.25">
      <c r="A897" s="6"/>
      <c r="B897" s="3"/>
      <c r="C897" s="3"/>
      <c r="I897" s="3"/>
      <c r="J897" s="3"/>
      <c r="K897" s="3"/>
      <c r="L897" s="3"/>
    </row>
    <row r="898" spans="1:12" ht="41.25" customHeight="1" x14ac:dyDescent="0.25">
      <c r="A898" s="6"/>
      <c r="B898" s="3"/>
      <c r="C898" s="3"/>
      <c r="I898" s="3"/>
      <c r="J898" s="3"/>
      <c r="K898" s="3"/>
      <c r="L898" s="3"/>
    </row>
    <row r="899" spans="1:12" ht="41.25" customHeight="1" x14ac:dyDescent="0.25">
      <c r="A899" s="6"/>
      <c r="B899" s="3"/>
      <c r="C899" s="3"/>
      <c r="I899" s="3"/>
      <c r="J899" s="3"/>
      <c r="K899" s="3"/>
      <c r="L899" s="3"/>
    </row>
    <row r="900" spans="1:12" ht="41.25" customHeight="1" x14ac:dyDescent="0.25">
      <c r="A900" s="6"/>
      <c r="B900" s="3"/>
      <c r="C900" s="3"/>
      <c r="I900" s="3"/>
      <c r="J900" s="3"/>
      <c r="K900" s="3"/>
      <c r="L900" s="3"/>
    </row>
    <row r="901" spans="1:12" ht="41.25" customHeight="1" x14ac:dyDescent="0.25">
      <c r="A901" s="6"/>
      <c r="B901" s="3"/>
      <c r="C901" s="3"/>
      <c r="I901" s="3"/>
      <c r="J901" s="3"/>
      <c r="K901" s="3"/>
      <c r="L901" s="3"/>
    </row>
    <row r="902" spans="1:12" ht="41.25" customHeight="1" x14ac:dyDescent="0.25">
      <c r="A902" s="6"/>
      <c r="B902" s="3"/>
      <c r="C902" s="3"/>
      <c r="I902" s="3"/>
      <c r="J902" s="3"/>
      <c r="K902" s="3"/>
      <c r="L902" s="3"/>
    </row>
    <row r="903" spans="1:12" ht="41.25" customHeight="1" x14ac:dyDescent="0.25">
      <c r="A903" s="6"/>
      <c r="B903" s="3"/>
      <c r="C903" s="3"/>
      <c r="I903" s="3"/>
      <c r="J903" s="3"/>
      <c r="K903" s="3"/>
      <c r="L903" s="3"/>
    </row>
    <row r="904" spans="1:12" ht="41.25" customHeight="1" x14ac:dyDescent="0.25">
      <c r="A904" s="6"/>
      <c r="B904" s="3"/>
      <c r="C904" s="3"/>
      <c r="I904" s="3"/>
      <c r="J904" s="3"/>
      <c r="K904" s="3"/>
      <c r="L904" s="3"/>
    </row>
    <row r="905" spans="1:12" ht="41.25" customHeight="1" x14ac:dyDescent="0.25">
      <c r="A905" s="6"/>
      <c r="B905" s="3"/>
      <c r="C905" s="3"/>
      <c r="I905" s="3"/>
      <c r="J905" s="3"/>
      <c r="K905" s="3"/>
      <c r="L905" s="3"/>
    </row>
    <row r="906" spans="1:12" ht="41.25" customHeight="1" x14ac:dyDescent="0.25">
      <c r="A906" s="6"/>
      <c r="B906" s="3"/>
      <c r="C906" s="3"/>
      <c r="I906" s="3"/>
      <c r="J906" s="3"/>
      <c r="K906" s="3"/>
      <c r="L906" s="3"/>
    </row>
    <row r="907" spans="1:12" ht="41.25" customHeight="1" x14ac:dyDescent="0.25">
      <c r="A907" s="6"/>
      <c r="B907" s="3"/>
      <c r="C907" s="3"/>
      <c r="I907" s="3"/>
      <c r="J907" s="3"/>
      <c r="K907" s="3"/>
      <c r="L907" s="3"/>
    </row>
    <row r="908" spans="1:12" ht="41.25" customHeight="1" x14ac:dyDescent="0.25">
      <c r="A908" s="6"/>
      <c r="B908" s="3"/>
      <c r="C908" s="3"/>
      <c r="I908" s="3"/>
      <c r="J908" s="3"/>
      <c r="K908" s="3"/>
      <c r="L908" s="3"/>
    </row>
    <row r="909" spans="1:12" ht="41.25" customHeight="1" x14ac:dyDescent="0.25">
      <c r="A909" s="6"/>
      <c r="B909" s="3"/>
      <c r="C909" s="3"/>
      <c r="I909" s="3"/>
      <c r="J909" s="3"/>
      <c r="K909" s="3"/>
      <c r="L909" s="3"/>
    </row>
    <row r="910" spans="1:12" ht="41.25" customHeight="1" x14ac:dyDescent="0.25">
      <c r="A910" s="6"/>
      <c r="B910" s="3"/>
      <c r="C910" s="3"/>
      <c r="I910" s="3"/>
      <c r="J910" s="3"/>
      <c r="K910" s="3"/>
      <c r="L910" s="3"/>
    </row>
    <row r="911" spans="1:12" ht="41.25" customHeight="1" x14ac:dyDescent="0.25">
      <c r="A911" s="6"/>
      <c r="B911" s="3"/>
      <c r="C911" s="3"/>
      <c r="I911" s="3"/>
      <c r="J911" s="3"/>
      <c r="K911" s="3"/>
      <c r="L911" s="3"/>
    </row>
    <row r="912" spans="1:12" ht="41.25" customHeight="1" x14ac:dyDescent="0.25">
      <c r="A912" s="6"/>
      <c r="B912" s="3"/>
      <c r="C912" s="3"/>
      <c r="I912" s="3"/>
      <c r="J912" s="3"/>
      <c r="K912" s="3"/>
      <c r="L912" s="3"/>
    </row>
    <row r="913" spans="1:12" ht="41.25" customHeight="1" x14ac:dyDescent="0.25">
      <c r="A913" s="6"/>
      <c r="B913" s="3"/>
      <c r="C913" s="3"/>
      <c r="I913" s="3"/>
      <c r="J913" s="3"/>
      <c r="K913" s="3"/>
      <c r="L913" s="3"/>
    </row>
    <row r="914" spans="1:12" ht="41.25" customHeight="1" x14ac:dyDescent="0.25">
      <c r="A914" s="6"/>
      <c r="B914" s="3"/>
      <c r="C914" s="3"/>
      <c r="I914" s="3"/>
      <c r="J914" s="3"/>
      <c r="K914" s="3"/>
      <c r="L914" s="3"/>
    </row>
    <row r="915" spans="1:12" ht="41.25" customHeight="1" x14ac:dyDescent="0.25">
      <c r="A915" s="6"/>
      <c r="B915" s="3"/>
      <c r="C915" s="3"/>
      <c r="I915" s="3"/>
      <c r="J915" s="3"/>
      <c r="K915" s="3"/>
      <c r="L915" s="3"/>
    </row>
    <row r="916" spans="1:12" ht="41.25" customHeight="1" x14ac:dyDescent="0.25">
      <c r="A916" s="6"/>
      <c r="B916" s="3"/>
      <c r="C916" s="3"/>
      <c r="I916" s="3"/>
      <c r="J916" s="3"/>
      <c r="K916" s="3"/>
      <c r="L916" s="3"/>
    </row>
    <row r="917" spans="1:12" ht="41.25" customHeight="1" x14ac:dyDescent="0.25">
      <c r="A917" s="6"/>
      <c r="B917" s="3"/>
      <c r="C917" s="3"/>
      <c r="I917" s="3"/>
      <c r="J917" s="3"/>
      <c r="K917" s="3"/>
      <c r="L917" s="3"/>
    </row>
    <row r="918" spans="1:12" ht="41.25" customHeight="1" x14ac:dyDescent="0.25">
      <c r="A918" s="6"/>
      <c r="B918" s="3"/>
      <c r="C918" s="3"/>
      <c r="I918" s="3"/>
      <c r="J918" s="3"/>
      <c r="K918" s="3"/>
      <c r="L918" s="3"/>
    </row>
    <row r="919" spans="1:12" ht="41.25" customHeight="1" x14ac:dyDescent="0.25">
      <c r="A919" s="6"/>
      <c r="B919" s="3"/>
      <c r="C919" s="3"/>
      <c r="I919" s="3"/>
      <c r="J919" s="3"/>
      <c r="K919" s="3"/>
      <c r="L919" s="3"/>
    </row>
    <row r="920" spans="1:12" ht="41.25" customHeight="1" x14ac:dyDescent="0.25">
      <c r="A920" s="6"/>
      <c r="B920" s="3"/>
      <c r="C920" s="3"/>
      <c r="I920" s="3"/>
      <c r="J920" s="3"/>
      <c r="K920" s="3"/>
      <c r="L920" s="3"/>
    </row>
    <row r="921" spans="1:12" ht="41.25" customHeight="1" x14ac:dyDescent="0.25">
      <c r="A921" s="6"/>
      <c r="B921" s="3"/>
      <c r="C921" s="3"/>
      <c r="I921" s="3"/>
      <c r="J921" s="3"/>
      <c r="K921" s="3"/>
      <c r="L921" s="3"/>
    </row>
    <row r="922" spans="1:12" ht="41.25" customHeight="1" x14ac:dyDescent="0.25">
      <c r="A922" s="6"/>
      <c r="B922" s="3"/>
      <c r="C922" s="3"/>
      <c r="I922" s="3"/>
      <c r="J922" s="3"/>
      <c r="K922" s="3"/>
      <c r="L922" s="3"/>
    </row>
    <row r="923" spans="1:12" ht="41.25" customHeight="1" x14ac:dyDescent="0.25">
      <c r="A923" s="6"/>
      <c r="B923" s="3"/>
      <c r="C923" s="3"/>
      <c r="I923" s="3"/>
      <c r="J923" s="3"/>
      <c r="K923" s="3"/>
      <c r="L923" s="3"/>
    </row>
    <row r="924" spans="1:12" ht="41.25" customHeight="1" x14ac:dyDescent="0.25">
      <c r="A924" s="6"/>
      <c r="B924" s="3"/>
      <c r="C924" s="3"/>
      <c r="I924" s="3"/>
      <c r="J924" s="3"/>
      <c r="K924" s="3"/>
      <c r="L924" s="3"/>
    </row>
    <row r="925" spans="1:12" ht="41.25" customHeight="1" x14ac:dyDescent="0.25">
      <c r="A925" s="6"/>
      <c r="B925" s="3"/>
      <c r="C925" s="3"/>
      <c r="I925" s="3"/>
      <c r="J925" s="3"/>
      <c r="K925" s="3"/>
      <c r="L925" s="3"/>
    </row>
    <row r="926" spans="1:12" ht="41.25" customHeight="1" x14ac:dyDescent="0.25">
      <c r="A926" s="6"/>
      <c r="B926" s="3"/>
      <c r="C926" s="3"/>
      <c r="I926" s="3"/>
      <c r="J926" s="3"/>
      <c r="K926" s="3"/>
      <c r="L926" s="3"/>
    </row>
    <row r="927" spans="1:12" ht="41.25" customHeight="1" x14ac:dyDescent="0.25">
      <c r="A927" s="6"/>
      <c r="B927" s="3"/>
      <c r="C927" s="3"/>
      <c r="I927" s="3"/>
      <c r="J927" s="3"/>
      <c r="K927" s="3"/>
      <c r="L927" s="3"/>
    </row>
    <row r="928" spans="1:12" ht="41.25" customHeight="1" x14ac:dyDescent="0.25">
      <c r="A928" s="6"/>
      <c r="B928" s="3"/>
      <c r="C928" s="3"/>
      <c r="I928" s="3"/>
      <c r="J928" s="3"/>
      <c r="K928" s="3"/>
      <c r="L928" s="3"/>
    </row>
    <row r="929" spans="1:12" ht="41.25" customHeight="1" x14ac:dyDescent="0.25">
      <c r="A929" s="6"/>
      <c r="B929" s="3"/>
      <c r="C929" s="3"/>
      <c r="I929" s="3"/>
      <c r="J929" s="3"/>
      <c r="K929" s="3"/>
      <c r="L929" s="3"/>
    </row>
    <row r="930" spans="1:12" ht="41.25" customHeight="1" x14ac:dyDescent="0.25">
      <c r="A930" s="6"/>
      <c r="B930" s="3"/>
      <c r="C930" s="3"/>
      <c r="I930" s="3"/>
      <c r="J930" s="3"/>
      <c r="K930" s="3"/>
      <c r="L930" s="3"/>
    </row>
    <row r="931" spans="1:12" ht="41.25" customHeight="1" x14ac:dyDescent="0.25">
      <c r="A931" s="6"/>
      <c r="B931" s="3"/>
      <c r="C931" s="3"/>
      <c r="I931" s="3"/>
      <c r="J931" s="3"/>
      <c r="K931" s="3"/>
      <c r="L931" s="3"/>
    </row>
    <row r="932" spans="1:12" ht="41.25" customHeight="1" x14ac:dyDescent="0.25">
      <c r="A932" s="6"/>
      <c r="B932" s="3"/>
      <c r="C932" s="3"/>
      <c r="I932" s="3"/>
      <c r="J932" s="3"/>
      <c r="K932" s="3"/>
      <c r="L932" s="3"/>
    </row>
    <row r="933" spans="1:12" ht="41.25" customHeight="1" x14ac:dyDescent="0.25">
      <c r="A933" s="6"/>
      <c r="B933" s="3"/>
      <c r="C933" s="3"/>
      <c r="I933" s="3"/>
      <c r="J933" s="3"/>
      <c r="K933" s="3"/>
      <c r="L933" s="3"/>
    </row>
    <row r="934" spans="1:12" ht="41.25" customHeight="1" x14ac:dyDescent="0.25">
      <c r="A934" s="6"/>
      <c r="B934" s="3"/>
      <c r="C934" s="3"/>
      <c r="I934" s="3"/>
      <c r="J934" s="3"/>
      <c r="K934" s="3"/>
      <c r="L934" s="3"/>
    </row>
    <row r="935" spans="1:12" ht="41.25" customHeight="1" x14ac:dyDescent="0.25">
      <c r="A935" s="6"/>
      <c r="B935" s="3"/>
      <c r="C935" s="3"/>
      <c r="I935" s="3"/>
      <c r="J935" s="3"/>
      <c r="K935" s="3"/>
      <c r="L935" s="3"/>
    </row>
    <row r="936" spans="1:12" ht="41.25" customHeight="1" x14ac:dyDescent="0.25">
      <c r="A936" s="6"/>
      <c r="B936" s="3"/>
      <c r="C936" s="3"/>
      <c r="I936" s="3"/>
      <c r="J936" s="3"/>
      <c r="K936" s="3"/>
      <c r="L936" s="3"/>
    </row>
    <row r="937" spans="1:12" ht="41.25" customHeight="1" x14ac:dyDescent="0.25">
      <c r="A937" s="6"/>
      <c r="B937" s="3"/>
      <c r="C937" s="3"/>
      <c r="I937" s="3"/>
      <c r="J937" s="3"/>
      <c r="K937" s="3"/>
      <c r="L937" s="3"/>
    </row>
    <row r="938" spans="1:12" ht="41.25" customHeight="1" x14ac:dyDescent="0.25">
      <c r="A938" s="6"/>
      <c r="B938" s="3"/>
      <c r="C938" s="3"/>
      <c r="I938" s="3"/>
      <c r="J938" s="3"/>
      <c r="K938" s="3"/>
      <c r="L938" s="3"/>
    </row>
    <row r="939" spans="1:12" ht="41.25" customHeight="1" x14ac:dyDescent="0.25">
      <c r="A939" s="6"/>
      <c r="B939" s="3"/>
      <c r="C939" s="3"/>
      <c r="I939" s="3"/>
      <c r="J939" s="3"/>
      <c r="K939" s="3"/>
      <c r="L939" s="3"/>
    </row>
    <row r="940" spans="1:12" ht="41.25" customHeight="1" x14ac:dyDescent="0.25">
      <c r="A940" s="6"/>
      <c r="B940" s="3"/>
      <c r="C940" s="3"/>
      <c r="I940" s="3"/>
      <c r="J940" s="3"/>
      <c r="K940" s="3"/>
      <c r="L940" s="3"/>
    </row>
  </sheetData>
  <autoFilter ref="A6:L6" xr:uid="{00000000-0001-0000-0100-000000000000}"/>
  <mergeCells count="94">
    <mergeCell ref="E2:F2"/>
    <mergeCell ref="E3:F3"/>
    <mergeCell ref="K69:K70"/>
    <mergeCell ref="K71:K72"/>
    <mergeCell ref="K73:K74"/>
    <mergeCell ref="G2:H2"/>
    <mergeCell ref="G3:H3"/>
    <mergeCell ref="G4:H4"/>
    <mergeCell ref="I13:I14"/>
    <mergeCell ref="J13:J14"/>
    <mergeCell ref="I2:J2"/>
    <mergeCell ref="I3:J3"/>
    <mergeCell ref="I4:J4"/>
    <mergeCell ref="J63:J64"/>
    <mergeCell ref="J65:J66"/>
    <mergeCell ref="J67:J68"/>
    <mergeCell ref="K75:K76"/>
    <mergeCell ref="K77:K78"/>
    <mergeCell ref="J83:J84"/>
    <mergeCell ref="G21:G22"/>
    <mergeCell ref="H21:H22"/>
    <mergeCell ref="I79:I80"/>
    <mergeCell ref="I81:I82"/>
    <mergeCell ref="I83:I84"/>
    <mergeCell ref="I21:I22"/>
    <mergeCell ref="J21:J22"/>
    <mergeCell ref="J48:J53"/>
    <mergeCell ref="J43:J47"/>
    <mergeCell ref="J35:J42"/>
    <mergeCell ref="I48:I53"/>
    <mergeCell ref="J54:J56"/>
    <mergeCell ref="J57:J61"/>
    <mergeCell ref="A1:L1"/>
    <mergeCell ref="A4:C4"/>
    <mergeCell ref="J79:J80"/>
    <mergeCell ref="J81:J82"/>
    <mergeCell ref="K28:K34"/>
    <mergeCell ref="K35:K42"/>
    <mergeCell ref="K43:K47"/>
    <mergeCell ref="K48:K53"/>
    <mergeCell ref="K54:K56"/>
    <mergeCell ref="K57:K61"/>
    <mergeCell ref="K63:K64"/>
    <mergeCell ref="K65:K66"/>
    <mergeCell ref="K67:K68"/>
    <mergeCell ref="J28:J34"/>
    <mergeCell ref="A7:A14"/>
    <mergeCell ref="A15:A17"/>
    <mergeCell ref="A18:A20"/>
    <mergeCell ref="B9:B10"/>
    <mergeCell ref="B7:B8"/>
    <mergeCell ref="B67:B68"/>
    <mergeCell ref="B73:B74"/>
    <mergeCell ref="B13:B14"/>
    <mergeCell ref="B16:B17"/>
    <mergeCell ref="B25:B26"/>
    <mergeCell ref="B21:B23"/>
    <mergeCell ref="B19:B20"/>
    <mergeCell ref="B43:B47"/>
    <mergeCell ref="B35:B42"/>
    <mergeCell ref="A79:A84"/>
    <mergeCell ref="A21:A27"/>
    <mergeCell ref="B75:B76"/>
    <mergeCell ref="B69:B70"/>
    <mergeCell ref="B81:B82"/>
    <mergeCell ref="B48:B53"/>
    <mergeCell ref="A28:A61"/>
    <mergeCell ref="A62:A78"/>
    <mergeCell ref="B65:B66"/>
    <mergeCell ref="B54:B56"/>
    <mergeCell ref="B28:B34"/>
    <mergeCell ref="B63:B64"/>
    <mergeCell ref="B57:B61"/>
    <mergeCell ref="B79:B80"/>
    <mergeCell ref="B77:B78"/>
    <mergeCell ref="B71:B72"/>
    <mergeCell ref="J69:J70"/>
    <mergeCell ref="J71:J72"/>
    <mergeCell ref="J73:J74"/>
    <mergeCell ref="J75:J76"/>
    <mergeCell ref="J77:J78"/>
    <mergeCell ref="I28:I34"/>
    <mergeCell ref="I35:I42"/>
    <mergeCell ref="I43:I47"/>
    <mergeCell ref="I54:I56"/>
    <mergeCell ref="I57:I61"/>
    <mergeCell ref="I73:I74"/>
    <mergeCell ref="I75:I76"/>
    <mergeCell ref="I77:I78"/>
    <mergeCell ref="I63:I64"/>
    <mergeCell ref="I65:I66"/>
    <mergeCell ref="I67:I68"/>
    <mergeCell ref="I69:I70"/>
    <mergeCell ref="I71:I72"/>
  </mergeCells>
  <phoneticPr fontId="9" type="noConversion"/>
  <printOptions horizontalCentered="1"/>
  <pageMargins left="0.51181102362204722" right="0.51181102362204722" top="0.74803149606299213" bottom="0.74803149606299213" header="0.31496062992125984" footer="0.51181102362204722"/>
  <pageSetup scale="92" orientation="portrait" r:id="rId1"/>
  <headerFooter>
    <oddHeader>&amp;CALCANCE 1
HOGARES ANTIGUOS</oddHeader>
    <oddFooter>Página &amp;P</oddFooter>
  </headerFooter>
  <rowBreaks count="4" manualBreakCount="4">
    <brk id="20" max="9" man="1"/>
    <brk id="34" max="5" man="1"/>
    <brk id="51" max="9" man="1"/>
    <brk id="62"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2:N28"/>
  <sheetViews>
    <sheetView view="pageBreakPreview" topLeftCell="E20" zoomScale="70" zoomScaleNormal="80" zoomScaleSheetLayoutView="70" workbookViewId="0">
      <selection activeCell="H33" sqref="H33"/>
    </sheetView>
  </sheetViews>
  <sheetFormatPr baseColWidth="10" defaultColWidth="12.5703125" defaultRowHeight="41.25" customHeight="1" x14ac:dyDescent="0.25"/>
  <cols>
    <col min="1" max="1" width="16.140625" style="15" customWidth="1"/>
    <col min="2" max="3" width="18.5703125" style="15" customWidth="1"/>
    <col min="4" max="4" width="32.85546875" style="15" customWidth="1"/>
    <col min="5" max="6" width="23.140625" style="15" customWidth="1"/>
    <col min="7" max="7" width="35.7109375" style="15" customWidth="1"/>
    <col min="8" max="8" width="33.85546875" style="15" customWidth="1"/>
    <col min="9" max="9" width="32.28515625" style="15" customWidth="1"/>
    <col min="10" max="10" width="28.85546875" style="15" customWidth="1"/>
    <col min="11" max="11" width="42.140625" style="15" customWidth="1"/>
    <col min="12" max="13" width="32.28515625" style="15" customWidth="1"/>
    <col min="14" max="16384" width="12.5703125" style="15"/>
  </cols>
  <sheetData>
    <row r="2" spans="1:14" s="4" customFormat="1" ht="59.25" customHeight="1" thickBot="1" x14ac:dyDescent="0.3">
      <c r="A2" s="381" t="s">
        <v>146</v>
      </c>
      <c r="B2" s="382"/>
      <c r="C2" s="382"/>
      <c r="D2" s="382"/>
      <c r="E2" s="382"/>
      <c r="F2" s="382"/>
      <c r="G2" s="382"/>
      <c r="H2" s="382"/>
      <c r="I2" s="382"/>
      <c r="J2" s="382"/>
      <c r="K2" s="382"/>
      <c r="L2" s="382"/>
      <c r="M2" s="382"/>
      <c r="N2" s="75"/>
    </row>
    <row r="3" spans="1:14" s="4" customFormat="1" ht="41.25" customHeight="1" x14ac:dyDescent="0.25">
      <c r="A3" s="97"/>
      <c r="B3" s="98"/>
      <c r="C3" s="98"/>
      <c r="D3" s="99" t="s">
        <v>147</v>
      </c>
      <c r="E3" s="442" t="s">
        <v>148</v>
      </c>
      <c r="F3" s="442"/>
      <c r="G3" s="98" t="s">
        <v>149</v>
      </c>
      <c r="H3" s="98" t="s">
        <v>150</v>
      </c>
      <c r="I3" s="98" t="s">
        <v>151</v>
      </c>
      <c r="J3" s="292" t="s">
        <v>152</v>
      </c>
      <c r="K3" s="302" t="s">
        <v>153</v>
      </c>
      <c r="L3" s="414" t="s">
        <v>4</v>
      </c>
      <c r="M3" s="415"/>
      <c r="N3" s="75"/>
    </row>
    <row r="4" spans="1:14" s="4" customFormat="1" ht="63" customHeight="1" thickBot="1" x14ac:dyDescent="0.3">
      <c r="A4" s="293"/>
      <c r="B4" s="294"/>
      <c r="C4" s="294"/>
      <c r="D4" s="295" t="s">
        <v>154</v>
      </c>
      <c r="E4" s="443" t="s">
        <v>155</v>
      </c>
      <c r="F4" s="443"/>
      <c r="G4" s="294" t="s">
        <v>156</v>
      </c>
      <c r="H4" s="294" t="s">
        <v>157</v>
      </c>
      <c r="I4" s="294" t="s">
        <v>158</v>
      </c>
      <c r="J4" s="297" t="s">
        <v>159</v>
      </c>
      <c r="K4" s="303" t="s">
        <v>160</v>
      </c>
      <c r="L4" s="416" t="s">
        <v>9</v>
      </c>
      <c r="M4" s="417"/>
      <c r="N4" s="75"/>
    </row>
    <row r="5" spans="1:14" s="4" customFormat="1" ht="41.25" customHeight="1" thickBot="1" x14ac:dyDescent="0.3">
      <c r="A5" s="418" t="s">
        <v>11</v>
      </c>
      <c r="B5" s="419"/>
      <c r="C5" s="420"/>
      <c r="D5" s="290">
        <v>100</v>
      </c>
      <c r="E5" s="444">
        <v>200</v>
      </c>
      <c r="F5" s="445"/>
      <c r="G5" s="289">
        <v>200</v>
      </c>
      <c r="H5" s="289">
        <v>220</v>
      </c>
      <c r="I5" s="289">
        <v>200</v>
      </c>
      <c r="J5" s="290">
        <v>50</v>
      </c>
      <c r="K5" s="290">
        <v>200</v>
      </c>
      <c r="L5" s="383">
        <v>94</v>
      </c>
      <c r="M5" s="385"/>
      <c r="N5" s="75"/>
    </row>
    <row r="6" spans="1:14" s="4" customFormat="1" ht="12.75" customHeight="1" x14ac:dyDescent="0.25">
      <c r="A6" s="91"/>
      <c r="B6" s="91"/>
      <c r="C6" s="92"/>
      <c r="D6" s="94"/>
      <c r="E6" s="95" t="s">
        <v>12</v>
      </c>
      <c r="F6" s="96"/>
      <c r="G6" s="93"/>
      <c r="H6" s="93"/>
      <c r="I6" s="94"/>
      <c r="J6" s="94"/>
      <c r="K6" s="94"/>
      <c r="L6" s="93"/>
      <c r="M6" s="93"/>
      <c r="N6" s="75"/>
    </row>
    <row r="7" spans="1:14" s="68" customFormat="1" ht="57.95" customHeight="1" x14ac:dyDescent="0.25">
      <c r="A7" s="61" t="s">
        <v>13</v>
      </c>
      <c r="B7" s="61" t="s">
        <v>14</v>
      </c>
      <c r="C7" s="61" t="s">
        <v>15</v>
      </c>
      <c r="D7" s="61" t="s">
        <v>161</v>
      </c>
      <c r="E7" s="61" t="s">
        <v>18</v>
      </c>
      <c r="F7" s="76" t="s">
        <v>17</v>
      </c>
      <c r="G7" s="61" t="s">
        <v>162</v>
      </c>
      <c r="H7" s="61" t="s">
        <v>163</v>
      </c>
      <c r="I7" s="61" t="s">
        <v>164</v>
      </c>
      <c r="J7" s="61" t="s">
        <v>165</v>
      </c>
      <c r="K7" s="61" t="s">
        <v>166</v>
      </c>
      <c r="L7" s="88" t="s">
        <v>21</v>
      </c>
      <c r="M7" s="88" t="s">
        <v>22</v>
      </c>
    </row>
    <row r="8" spans="1:14" ht="41.25" customHeight="1" x14ac:dyDescent="0.25">
      <c r="A8" s="432" t="s">
        <v>167</v>
      </c>
      <c r="B8" s="438" t="s">
        <v>168</v>
      </c>
      <c r="C8" s="69" t="s">
        <v>169</v>
      </c>
      <c r="D8" s="63">
        <v>12</v>
      </c>
      <c r="E8" s="63">
        <v>4</v>
      </c>
      <c r="F8" s="63">
        <v>66</v>
      </c>
      <c r="G8" s="63">
        <v>12</v>
      </c>
      <c r="H8" s="63">
        <v>40</v>
      </c>
      <c r="I8" s="63">
        <v>40</v>
      </c>
      <c r="J8" s="69">
        <v>1</v>
      </c>
      <c r="K8" s="69">
        <v>0</v>
      </c>
      <c r="L8" s="439">
        <v>8</v>
      </c>
      <c r="M8" s="439">
        <v>1</v>
      </c>
    </row>
    <row r="9" spans="1:14" ht="41.25" customHeight="1" x14ac:dyDescent="0.25">
      <c r="A9" s="433"/>
      <c r="B9" s="438"/>
      <c r="C9" s="69" t="s">
        <v>170</v>
      </c>
      <c r="D9" s="63">
        <v>9</v>
      </c>
      <c r="E9" s="63">
        <v>5</v>
      </c>
      <c r="F9" s="63">
        <v>58</v>
      </c>
      <c r="G9" s="63">
        <v>4</v>
      </c>
      <c r="H9" s="63">
        <v>40</v>
      </c>
      <c r="I9" s="63">
        <v>40</v>
      </c>
      <c r="J9" s="69">
        <v>1</v>
      </c>
      <c r="K9" s="69">
        <v>0</v>
      </c>
      <c r="L9" s="440"/>
      <c r="M9" s="440"/>
    </row>
    <row r="10" spans="1:14" ht="41.25" customHeight="1" x14ac:dyDescent="0.25">
      <c r="A10" s="433"/>
      <c r="B10" s="438"/>
      <c r="C10" s="69" t="s">
        <v>171</v>
      </c>
      <c r="D10" s="63">
        <v>20</v>
      </c>
      <c r="E10" s="63">
        <v>4</v>
      </c>
      <c r="F10" s="63">
        <v>56</v>
      </c>
      <c r="G10" s="63">
        <v>12</v>
      </c>
      <c r="H10" s="63">
        <v>42</v>
      </c>
      <c r="I10" s="63">
        <v>42</v>
      </c>
      <c r="J10" s="69">
        <v>1</v>
      </c>
      <c r="K10" s="69">
        <v>0</v>
      </c>
      <c r="L10" s="441"/>
      <c r="M10" s="441"/>
    </row>
    <row r="11" spans="1:14" ht="41.25" customHeight="1" x14ac:dyDescent="0.25">
      <c r="A11" s="433"/>
      <c r="B11" s="438" t="s">
        <v>48</v>
      </c>
      <c r="C11" s="69" t="s">
        <v>172</v>
      </c>
      <c r="D11" s="63">
        <v>8</v>
      </c>
      <c r="E11" s="63">
        <v>6</v>
      </c>
      <c r="F11" s="63">
        <v>52</v>
      </c>
      <c r="G11" s="438">
        <v>0</v>
      </c>
      <c r="H11" s="63">
        <v>0</v>
      </c>
      <c r="I11" s="63">
        <v>0</v>
      </c>
      <c r="J11" s="69">
        <v>3</v>
      </c>
      <c r="K11" s="69">
        <v>0</v>
      </c>
      <c r="L11" s="439">
        <v>8</v>
      </c>
      <c r="M11" s="439">
        <v>1</v>
      </c>
    </row>
    <row r="12" spans="1:14" ht="41.25" customHeight="1" x14ac:dyDescent="0.25">
      <c r="A12" s="433"/>
      <c r="B12" s="438"/>
      <c r="C12" s="69" t="s">
        <v>173</v>
      </c>
      <c r="D12" s="63">
        <v>10</v>
      </c>
      <c r="E12" s="63">
        <v>6</v>
      </c>
      <c r="F12" s="63">
        <v>52</v>
      </c>
      <c r="G12" s="438"/>
      <c r="H12" s="63">
        <v>10</v>
      </c>
      <c r="I12" s="63">
        <v>10</v>
      </c>
      <c r="J12" s="69">
        <v>2</v>
      </c>
      <c r="K12" s="69">
        <v>0</v>
      </c>
      <c r="L12" s="440"/>
      <c r="M12" s="440"/>
    </row>
    <row r="13" spans="1:14" ht="41.25" customHeight="1" x14ac:dyDescent="0.25">
      <c r="A13" s="433"/>
      <c r="B13" s="438"/>
      <c r="C13" s="69" t="s">
        <v>174</v>
      </c>
      <c r="D13" s="63">
        <v>10</v>
      </c>
      <c r="E13" s="63">
        <v>5</v>
      </c>
      <c r="F13" s="63">
        <v>50</v>
      </c>
      <c r="G13" s="438"/>
      <c r="H13" s="63">
        <v>10</v>
      </c>
      <c r="I13" s="63">
        <v>10</v>
      </c>
      <c r="J13" s="69">
        <v>4</v>
      </c>
      <c r="K13" s="69">
        <v>0</v>
      </c>
      <c r="L13" s="441"/>
      <c r="M13" s="441"/>
    </row>
    <row r="14" spans="1:14" ht="41.25" customHeight="1" x14ac:dyDescent="0.25">
      <c r="A14" s="433"/>
      <c r="B14" s="427" t="s">
        <v>175</v>
      </c>
      <c r="C14" s="69" t="s">
        <v>176</v>
      </c>
      <c r="D14" s="86">
        <v>22</v>
      </c>
      <c r="E14" s="63">
        <v>10</v>
      </c>
      <c r="F14" s="63">
        <v>104</v>
      </c>
      <c r="G14" s="86">
        <v>3</v>
      </c>
      <c r="H14" s="64">
        <v>77</v>
      </c>
      <c r="I14" s="64">
        <v>77</v>
      </c>
      <c r="J14" s="69">
        <v>4</v>
      </c>
      <c r="K14" s="69">
        <v>0</v>
      </c>
      <c r="L14" s="439">
        <v>10</v>
      </c>
      <c r="M14" s="439">
        <v>1</v>
      </c>
    </row>
    <row r="15" spans="1:14" ht="41.25" customHeight="1" x14ac:dyDescent="0.25">
      <c r="A15" s="433"/>
      <c r="B15" s="428"/>
      <c r="C15" s="69" t="s">
        <v>177</v>
      </c>
      <c r="D15" s="86">
        <v>7</v>
      </c>
      <c r="E15" s="63">
        <v>10</v>
      </c>
      <c r="F15" s="63">
        <v>93</v>
      </c>
      <c r="G15" s="86">
        <v>4</v>
      </c>
      <c r="H15" s="63">
        <v>30</v>
      </c>
      <c r="I15" s="63">
        <v>30</v>
      </c>
      <c r="J15" s="69">
        <v>3</v>
      </c>
      <c r="K15" s="69">
        <v>0</v>
      </c>
      <c r="L15" s="440"/>
      <c r="M15" s="440"/>
    </row>
    <row r="16" spans="1:14" ht="41.25" customHeight="1" x14ac:dyDescent="0.25">
      <c r="A16" s="434"/>
      <c r="B16" s="429"/>
      <c r="C16" s="69" t="s">
        <v>178</v>
      </c>
      <c r="D16" s="86">
        <v>0</v>
      </c>
      <c r="E16" s="63">
        <v>7</v>
      </c>
      <c r="F16" s="63">
        <v>69</v>
      </c>
      <c r="G16" s="86">
        <v>0</v>
      </c>
      <c r="H16" s="63">
        <v>30</v>
      </c>
      <c r="I16" s="63">
        <v>30</v>
      </c>
      <c r="J16" s="69">
        <v>0</v>
      </c>
      <c r="K16" s="69">
        <v>0</v>
      </c>
      <c r="L16" s="441"/>
      <c r="M16" s="441"/>
    </row>
    <row r="17" spans="1:13" ht="39" customHeight="1" x14ac:dyDescent="0.25">
      <c r="A17" s="435" t="s">
        <v>108</v>
      </c>
      <c r="B17" s="431" t="s">
        <v>179</v>
      </c>
      <c r="C17" s="13" t="s">
        <v>180</v>
      </c>
      <c r="D17" s="431">
        <v>61</v>
      </c>
      <c r="E17" s="13">
        <v>8</v>
      </c>
      <c r="F17" s="13">
        <v>84</v>
      </c>
      <c r="G17" s="13">
        <v>10</v>
      </c>
      <c r="H17" s="13">
        <v>11</v>
      </c>
      <c r="I17" s="13">
        <v>11</v>
      </c>
      <c r="J17" s="70">
        <v>1</v>
      </c>
      <c r="K17" s="70">
        <v>0</v>
      </c>
      <c r="L17" s="435">
        <v>22</v>
      </c>
      <c r="M17" s="435">
        <v>1</v>
      </c>
    </row>
    <row r="18" spans="1:13" ht="42" customHeight="1" x14ac:dyDescent="0.25">
      <c r="A18" s="436"/>
      <c r="B18" s="431"/>
      <c r="C18" s="13" t="s">
        <v>181</v>
      </c>
      <c r="D18" s="431"/>
      <c r="E18" s="13">
        <v>6</v>
      </c>
      <c r="F18" s="13">
        <v>55</v>
      </c>
      <c r="G18" s="13">
        <v>11</v>
      </c>
      <c r="H18" s="13">
        <v>10</v>
      </c>
      <c r="I18" s="13">
        <v>10</v>
      </c>
      <c r="J18" s="70">
        <v>3</v>
      </c>
      <c r="K18" s="70">
        <v>0</v>
      </c>
      <c r="L18" s="436"/>
      <c r="M18" s="436"/>
    </row>
    <row r="19" spans="1:13" ht="39" customHeight="1" x14ac:dyDescent="0.25">
      <c r="A19" s="436"/>
      <c r="B19" s="431"/>
      <c r="C19" s="13" t="s">
        <v>182</v>
      </c>
      <c r="D19" s="431"/>
      <c r="E19" s="13">
        <v>4</v>
      </c>
      <c r="F19" s="13">
        <v>36</v>
      </c>
      <c r="G19" s="13">
        <v>8</v>
      </c>
      <c r="H19" s="13">
        <v>8</v>
      </c>
      <c r="I19" s="13">
        <v>8</v>
      </c>
      <c r="J19" s="70">
        <v>1</v>
      </c>
      <c r="K19" s="70">
        <v>0</v>
      </c>
      <c r="L19" s="436"/>
      <c r="M19" s="436"/>
    </row>
    <row r="20" spans="1:13" ht="39" customHeight="1" x14ac:dyDescent="0.25">
      <c r="A20" s="436"/>
      <c r="B20" s="431"/>
      <c r="C20" s="13" t="s">
        <v>183</v>
      </c>
      <c r="D20" s="431"/>
      <c r="E20" s="13">
        <v>8</v>
      </c>
      <c r="F20" s="13">
        <v>91</v>
      </c>
      <c r="G20" s="13">
        <v>11</v>
      </c>
      <c r="H20" s="13">
        <v>11</v>
      </c>
      <c r="I20" s="13">
        <v>11</v>
      </c>
      <c r="J20" s="70">
        <v>3</v>
      </c>
      <c r="K20" s="70">
        <v>0</v>
      </c>
      <c r="L20" s="436"/>
      <c r="M20" s="436"/>
    </row>
    <row r="21" spans="1:13" ht="39" customHeight="1" x14ac:dyDescent="0.25">
      <c r="A21" s="436"/>
      <c r="B21" s="431"/>
      <c r="C21" s="13" t="s">
        <v>184</v>
      </c>
      <c r="D21" s="431"/>
      <c r="E21" s="13">
        <v>7</v>
      </c>
      <c r="F21" s="13">
        <v>74</v>
      </c>
      <c r="G21" s="13">
        <v>11</v>
      </c>
      <c r="H21" s="13">
        <v>11</v>
      </c>
      <c r="I21" s="13">
        <v>11</v>
      </c>
      <c r="J21" s="70">
        <v>3</v>
      </c>
      <c r="K21" s="70">
        <v>0</v>
      </c>
      <c r="L21" s="436"/>
      <c r="M21" s="436"/>
    </row>
    <row r="22" spans="1:13" ht="39" customHeight="1" x14ac:dyDescent="0.25">
      <c r="A22" s="436"/>
      <c r="B22" s="431"/>
      <c r="C22" s="13" t="s">
        <v>185</v>
      </c>
      <c r="D22" s="431"/>
      <c r="E22" s="13">
        <v>6</v>
      </c>
      <c r="F22" s="13">
        <v>64</v>
      </c>
      <c r="G22" s="13">
        <v>9</v>
      </c>
      <c r="H22" s="13">
        <v>9</v>
      </c>
      <c r="I22" s="13">
        <v>9</v>
      </c>
      <c r="J22" s="70">
        <v>3</v>
      </c>
      <c r="K22" s="70">
        <v>0</v>
      </c>
      <c r="L22" s="437"/>
      <c r="M22" s="437"/>
    </row>
    <row r="23" spans="1:13" ht="41.25" customHeight="1" x14ac:dyDescent="0.25">
      <c r="A23" s="436"/>
      <c r="B23" s="430" t="s">
        <v>186</v>
      </c>
      <c r="C23" s="14" t="s">
        <v>187</v>
      </c>
      <c r="D23" s="430">
        <v>32</v>
      </c>
      <c r="E23" s="13">
        <v>10</v>
      </c>
      <c r="F23" s="13">
        <v>0</v>
      </c>
      <c r="G23" s="14">
        <v>1</v>
      </c>
      <c r="H23" s="13">
        <v>9</v>
      </c>
      <c r="I23" s="13">
        <v>9</v>
      </c>
      <c r="J23" s="70">
        <v>0</v>
      </c>
      <c r="K23" s="70">
        <v>0</v>
      </c>
      <c r="L23" s="421">
        <v>0</v>
      </c>
      <c r="M23" s="421">
        <v>0</v>
      </c>
    </row>
    <row r="24" spans="1:13" ht="41.25" customHeight="1" x14ac:dyDescent="0.25">
      <c r="A24" s="436"/>
      <c r="B24" s="430"/>
      <c r="C24" s="14" t="s">
        <v>188</v>
      </c>
      <c r="D24" s="430"/>
      <c r="E24" s="13">
        <v>10</v>
      </c>
      <c r="F24" s="13">
        <v>0</v>
      </c>
      <c r="G24" s="14">
        <v>1</v>
      </c>
      <c r="H24" s="14">
        <v>0</v>
      </c>
      <c r="I24" s="14">
        <v>0</v>
      </c>
      <c r="J24" s="70">
        <v>0</v>
      </c>
      <c r="K24" s="70">
        <v>0</v>
      </c>
      <c r="L24" s="422"/>
      <c r="M24" s="422"/>
    </row>
    <row r="25" spans="1:13" ht="41.25" customHeight="1" x14ac:dyDescent="0.25">
      <c r="A25" s="437"/>
      <c r="B25" s="430"/>
      <c r="C25" s="14" t="s">
        <v>189</v>
      </c>
      <c r="D25" s="430"/>
      <c r="E25" s="13">
        <v>10</v>
      </c>
      <c r="F25" s="13">
        <v>0</v>
      </c>
      <c r="G25" s="13">
        <v>1</v>
      </c>
      <c r="H25" s="14">
        <v>10</v>
      </c>
      <c r="I25" s="14">
        <v>10</v>
      </c>
      <c r="J25" s="70">
        <v>3</v>
      </c>
      <c r="K25" s="70">
        <v>0</v>
      </c>
      <c r="L25" s="423"/>
      <c r="M25" s="423"/>
    </row>
    <row r="26" spans="1:13" ht="41.25" customHeight="1" x14ac:dyDescent="0.25">
      <c r="A26" s="426" t="s">
        <v>63</v>
      </c>
      <c r="B26" s="426" t="s">
        <v>190</v>
      </c>
      <c r="C26" s="71" t="s">
        <v>191</v>
      </c>
      <c r="D26" s="65">
        <v>11</v>
      </c>
      <c r="E26" s="65">
        <v>7</v>
      </c>
      <c r="F26" s="65">
        <v>57</v>
      </c>
      <c r="G26" s="65">
        <v>20</v>
      </c>
      <c r="H26" s="65">
        <v>10</v>
      </c>
      <c r="I26" s="65">
        <v>10</v>
      </c>
      <c r="J26" s="71">
        <v>3</v>
      </c>
      <c r="K26" s="71">
        <v>0</v>
      </c>
      <c r="L26" s="424">
        <v>0</v>
      </c>
      <c r="M26" s="424">
        <v>0</v>
      </c>
    </row>
    <row r="27" spans="1:13" ht="41.25" customHeight="1" x14ac:dyDescent="0.25">
      <c r="A27" s="426"/>
      <c r="B27" s="426"/>
      <c r="C27" s="71" t="s">
        <v>192</v>
      </c>
      <c r="D27" s="65">
        <v>9</v>
      </c>
      <c r="E27" s="65">
        <v>7</v>
      </c>
      <c r="F27" s="65">
        <v>66</v>
      </c>
      <c r="G27" s="65">
        <v>20</v>
      </c>
      <c r="H27" s="65">
        <v>10</v>
      </c>
      <c r="I27" s="65">
        <v>10</v>
      </c>
      <c r="J27" s="71">
        <v>3</v>
      </c>
      <c r="K27" s="71">
        <v>0</v>
      </c>
      <c r="L27" s="425"/>
      <c r="M27" s="425"/>
    </row>
    <row r="28" spans="1:13" ht="41.25" customHeight="1" x14ac:dyDescent="0.25">
      <c r="A28" s="66" t="s">
        <v>193</v>
      </c>
      <c r="B28" s="66">
        <v>6</v>
      </c>
      <c r="C28" s="61">
        <v>20</v>
      </c>
      <c r="D28" s="61">
        <f t="shared" ref="D28:L28" si="0">SUM(D8:D27)</f>
        <v>211</v>
      </c>
      <c r="E28" s="61">
        <f t="shared" ref="E28" si="1">SUM(E8:E27)</f>
        <v>140</v>
      </c>
      <c r="F28" s="61">
        <f t="shared" ref="F28" si="2">SUM(F8:F27)</f>
        <v>1127</v>
      </c>
      <c r="G28" s="61">
        <f t="shared" si="0"/>
        <v>138</v>
      </c>
      <c r="H28" s="61">
        <f t="shared" ref="H28" si="3">SUM(H8:H27)</f>
        <v>378</v>
      </c>
      <c r="I28" s="61">
        <f t="shared" ref="I28" si="4">SUM(I8:I27)</f>
        <v>378</v>
      </c>
      <c r="J28" s="61">
        <f t="shared" si="0"/>
        <v>42</v>
      </c>
      <c r="K28" s="61">
        <f t="shared" si="0"/>
        <v>0</v>
      </c>
      <c r="L28" s="61">
        <f t="shared" si="0"/>
        <v>48</v>
      </c>
      <c r="M28" s="61">
        <f>SUM(M8:M27)</f>
        <v>4</v>
      </c>
    </row>
  </sheetData>
  <autoFilter ref="A1:M27" xr:uid="{00000000-0009-0000-0000-000000000000}"/>
  <mergeCells count="32">
    <mergeCell ref="L23:L25"/>
    <mergeCell ref="L26:L27"/>
    <mergeCell ref="L3:M3"/>
    <mergeCell ref="L4:M4"/>
    <mergeCell ref="L5:M5"/>
    <mergeCell ref="M17:M22"/>
    <mergeCell ref="G11:G13"/>
    <mergeCell ref="L8:L10"/>
    <mergeCell ref="L11:L13"/>
    <mergeCell ref="L14:L16"/>
    <mergeCell ref="L17:L22"/>
    <mergeCell ref="D17:D22"/>
    <mergeCell ref="D23:D25"/>
    <mergeCell ref="E3:F3"/>
    <mergeCell ref="E4:F4"/>
    <mergeCell ref="E5:F5"/>
    <mergeCell ref="A5:C5"/>
    <mergeCell ref="A2:M2"/>
    <mergeCell ref="M23:M25"/>
    <mergeCell ref="M26:M27"/>
    <mergeCell ref="A26:A27"/>
    <mergeCell ref="B26:B27"/>
    <mergeCell ref="B14:B16"/>
    <mergeCell ref="B23:B25"/>
    <mergeCell ref="B17:B22"/>
    <mergeCell ref="A8:A16"/>
    <mergeCell ref="A17:A25"/>
    <mergeCell ref="B11:B13"/>
    <mergeCell ref="B8:B10"/>
    <mergeCell ref="M8:M10"/>
    <mergeCell ref="M11:M13"/>
    <mergeCell ref="M14:M16"/>
  </mergeCells>
  <printOptions horizontalCentered="1"/>
  <pageMargins left="0.51181102362204722" right="0.51181102362204722" top="0.74803149606299213" bottom="0.74803149606299213" header="0.31496062992125984" footer="0.51181102362204722"/>
  <pageSetup scale="59" orientation="landscape" r:id="rId1"/>
  <headerFooter>
    <oddHeader>&amp;CALCANCES 2 Y 3
HOGARES NUEVOS 
RESTAURACIÓN</oddHeader>
    <oddFooter>Página &amp;P</oddFooter>
  </headerFooter>
  <rowBreaks count="1" manualBreakCount="1">
    <brk id="25" max="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B94AF-84BB-4B4B-A536-24AD73BF96EB}">
  <sheetPr>
    <tabColor theme="4" tint="0.39997558519241921"/>
  </sheetPr>
  <dimension ref="A1:G42"/>
  <sheetViews>
    <sheetView topLeftCell="A18" workbookViewId="0">
      <selection activeCell="B22" sqref="B22"/>
    </sheetView>
  </sheetViews>
  <sheetFormatPr baseColWidth="10" defaultColWidth="11.42578125" defaultRowHeight="15" x14ac:dyDescent="0.25"/>
  <cols>
    <col min="1" max="1" width="20.28515625" customWidth="1"/>
    <col min="2" max="2" width="13" customWidth="1"/>
    <col min="3" max="3" width="15.85546875" customWidth="1"/>
    <col min="4" max="4" width="27.140625" customWidth="1"/>
  </cols>
  <sheetData>
    <row r="1" spans="1:7" ht="15.75" thickBot="1" x14ac:dyDescent="0.3">
      <c r="A1" s="450" t="s">
        <v>194</v>
      </c>
      <c r="B1" s="450"/>
      <c r="C1" s="450"/>
      <c r="D1" s="450"/>
    </row>
    <row r="2" spans="1:7" s="4" customFormat="1" x14ac:dyDescent="0.25">
      <c r="A2" s="402" t="s">
        <v>195</v>
      </c>
      <c r="B2" s="451"/>
      <c r="C2" s="451"/>
      <c r="D2" s="403"/>
      <c r="E2" s="75"/>
    </row>
    <row r="3" spans="1:7" s="4" customFormat="1" ht="15.75" thickBot="1" x14ac:dyDescent="0.3">
      <c r="A3" s="404" t="s">
        <v>196</v>
      </c>
      <c r="B3" s="446"/>
      <c r="C3" s="446"/>
      <c r="D3" s="405"/>
      <c r="E3" s="75"/>
    </row>
    <row r="4" spans="1:7" s="4" customFormat="1" ht="15.75" thickBot="1" x14ac:dyDescent="0.3">
      <c r="A4" s="447">
        <f>+'Ejecución Financiera y visita  '!E59+'Ejecución Financiera y visita  '!E64</f>
        <v>43</v>
      </c>
      <c r="B4" s="448"/>
      <c r="C4" s="448"/>
      <c r="D4" s="449"/>
      <c r="E4" s="75"/>
    </row>
    <row r="5" spans="1:7" s="4" customFormat="1" ht="12.75" customHeight="1" x14ac:dyDescent="0.25">
      <c r="A5" s="91"/>
      <c r="B5" s="91"/>
      <c r="C5" s="91"/>
      <c r="D5" s="92"/>
      <c r="E5" s="75"/>
    </row>
    <row r="6" spans="1:7" x14ac:dyDescent="0.25">
      <c r="A6" s="310" t="s">
        <v>197</v>
      </c>
      <c r="B6" s="310" t="s">
        <v>198</v>
      </c>
      <c r="C6" s="310" t="s">
        <v>199</v>
      </c>
      <c r="D6" s="310" t="s">
        <v>200</v>
      </c>
    </row>
    <row r="7" spans="1:7" x14ac:dyDescent="0.25">
      <c r="A7" s="309">
        <v>1</v>
      </c>
      <c r="B7" s="308" t="s">
        <v>201</v>
      </c>
      <c r="C7" s="308" t="s">
        <v>202</v>
      </c>
      <c r="D7" s="309">
        <v>12</v>
      </c>
    </row>
    <row r="8" spans="1:7" x14ac:dyDescent="0.25">
      <c r="A8" s="309">
        <v>1</v>
      </c>
      <c r="B8" s="308" t="s">
        <v>201</v>
      </c>
      <c r="C8" s="308" t="s">
        <v>202</v>
      </c>
      <c r="D8" s="309">
        <v>14</v>
      </c>
    </row>
    <row r="9" spans="1:7" x14ac:dyDescent="0.25">
      <c r="A9" s="309">
        <v>1</v>
      </c>
      <c r="B9" s="308" t="s">
        <v>203</v>
      </c>
      <c r="C9" s="308" t="s">
        <v>202</v>
      </c>
      <c r="D9" s="309">
        <v>9</v>
      </c>
      <c r="F9" s="310" t="s">
        <v>201</v>
      </c>
      <c r="G9" s="309">
        <f>+SUM(A7:A37)</f>
        <v>31</v>
      </c>
    </row>
    <row r="10" spans="1:7" x14ac:dyDescent="0.25">
      <c r="A10" s="309">
        <v>1</v>
      </c>
      <c r="B10" s="308" t="s">
        <v>203</v>
      </c>
      <c r="C10" s="308" t="s">
        <v>202</v>
      </c>
      <c r="D10" s="309">
        <v>14</v>
      </c>
      <c r="F10" s="310" t="s">
        <v>204</v>
      </c>
      <c r="G10" s="309">
        <v>5</v>
      </c>
    </row>
    <row r="11" spans="1:7" x14ac:dyDescent="0.25">
      <c r="A11" s="309">
        <v>1</v>
      </c>
      <c r="B11" s="308" t="s">
        <v>203</v>
      </c>
      <c r="C11" s="308" t="s">
        <v>202</v>
      </c>
      <c r="D11" s="309">
        <v>13</v>
      </c>
    </row>
    <row r="12" spans="1:7" x14ac:dyDescent="0.25">
      <c r="A12" s="309">
        <v>1</v>
      </c>
      <c r="B12" s="308" t="s">
        <v>203</v>
      </c>
      <c r="C12" s="308" t="s">
        <v>202</v>
      </c>
      <c r="D12" s="309">
        <v>9</v>
      </c>
    </row>
    <row r="13" spans="1:7" x14ac:dyDescent="0.25">
      <c r="A13" s="309">
        <v>1</v>
      </c>
      <c r="B13" s="308" t="s">
        <v>203</v>
      </c>
      <c r="C13" s="308" t="s">
        <v>202</v>
      </c>
      <c r="D13" s="309">
        <v>9</v>
      </c>
    </row>
    <row r="14" spans="1:7" x14ac:dyDescent="0.25">
      <c r="A14" s="309">
        <v>1</v>
      </c>
      <c r="B14" s="308" t="s">
        <v>203</v>
      </c>
      <c r="C14" s="308" t="s">
        <v>202</v>
      </c>
      <c r="D14" s="309">
        <v>10</v>
      </c>
    </row>
    <row r="15" spans="1:7" x14ac:dyDescent="0.25">
      <c r="A15" s="309">
        <v>1</v>
      </c>
      <c r="B15" s="308" t="s">
        <v>203</v>
      </c>
      <c r="C15" s="308" t="s">
        <v>202</v>
      </c>
      <c r="D15" s="309">
        <v>9</v>
      </c>
    </row>
    <row r="16" spans="1:7" x14ac:dyDescent="0.25">
      <c r="A16" s="309">
        <v>1</v>
      </c>
      <c r="B16" s="308" t="s">
        <v>203</v>
      </c>
      <c r="C16" s="308" t="s">
        <v>202</v>
      </c>
      <c r="D16" s="309">
        <v>10</v>
      </c>
    </row>
    <row r="17" spans="1:4" x14ac:dyDescent="0.25">
      <c r="A17" s="309">
        <v>1</v>
      </c>
      <c r="B17" s="308" t="s">
        <v>203</v>
      </c>
      <c r="C17" s="308" t="s">
        <v>202</v>
      </c>
      <c r="D17" s="309">
        <v>10</v>
      </c>
    </row>
    <row r="18" spans="1:4" x14ac:dyDescent="0.25">
      <c r="A18" s="309">
        <v>1</v>
      </c>
      <c r="B18" s="308" t="s">
        <v>203</v>
      </c>
      <c r="C18" s="308" t="s">
        <v>202</v>
      </c>
      <c r="D18" s="309">
        <v>11</v>
      </c>
    </row>
    <row r="19" spans="1:4" x14ac:dyDescent="0.25">
      <c r="A19" s="309">
        <v>1</v>
      </c>
      <c r="B19" s="308" t="s">
        <v>203</v>
      </c>
      <c r="C19" s="308" t="s">
        <v>202</v>
      </c>
      <c r="D19" s="309">
        <v>11</v>
      </c>
    </row>
    <row r="20" spans="1:4" x14ac:dyDescent="0.25">
      <c r="A20" s="309">
        <v>1</v>
      </c>
      <c r="B20" s="308" t="s">
        <v>203</v>
      </c>
      <c r="C20" s="308" t="s">
        <v>202</v>
      </c>
      <c r="D20" s="309">
        <v>9</v>
      </c>
    </row>
    <row r="21" spans="1:4" x14ac:dyDescent="0.25">
      <c r="A21" s="309">
        <v>1</v>
      </c>
      <c r="B21" s="308" t="s">
        <v>203</v>
      </c>
      <c r="C21" s="308" t="s">
        <v>202</v>
      </c>
      <c r="D21" s="309">
        <v>7</v>
      </c>
    </row>
    <row r="22" spans="1:4" x14ac:dyDescent="0.25">
      <c r="A22" s="309">
        <v>1</v>
      </c>
      <c r="B22" s="308" t="s">
        <v>203</v>
      </c>
      <c r="C22" s="308" t="s">
        <v>202</v>
      </c>
      <c r="D22" s="309">
        <v>14</v>
      </c>
    </row>
    <row r="23" spans="1:4" x14ac:dyDescent="0.25">
      <c r="A23" s="309">
        <v>1</v>
      </c>
      <c r="B23" s="308" t="s">
        <v>203</v>
      </c>
      <c r="C23" s="308" t="s">
        <v>205</v>
      </c>
      <c r="D23" s="309">
        <v>14</v>
      </c>
    </row>
    <row r="24" spans="1:4" x14ac:dyDescent="0.25">
      <c r="A24" s="309">
        <v>1</v>
      </c>
      <c r="B24" s="308" t="s">
        <v>203</v>
      </c>
      <c r="C24" s="308" t="s">
        <v>206</v>
      </c>
      <c r="D24" s="309">
        <v>14</v>
      </c>
    </row>
    <row r="25" spans="1:4" x14ac:dyDescent="0.25">
      <c r="A25" s="309">
        <v>1</v>
      </c>
      <c r="B25" s="308" t="s">
        <v>203</v>
      </c>
      <c r="C25" s="308" t="s">
        <v>207</v>
      </c>
      <c r="D25" s="309">
        <v>11</v>
      </c>
    </row>
    <row r="26" spans="1:4" x14ac:dyDescent="0.25">
      <c r="A26" s="309">
        <v>1</v>
      </c>
      <c r="B26" s="308" t="s">
        <v>203</v>
      </c>
      <c r="C26" s="308" t="s">
        <v>208</v>
      </c>
      <c r="D26" s="309">
        <v>7</v>
      </c>
    </row>
    <row r="27" spans="1:4" x14ac:dyDescent="0.25">
      <c r="A27" s="309">
        <v>1</v>
      </c>
      <c r="B27" s="308" t="s">
        <v>203</v>
      </c>
      <c r="C27" s="308" t="s">
        <v>202</v>
      </c>
      <c r="D27" s="309">
        <v>8</v>
      </c>
    </row>
    <row r="28" spans="1:4" x14ac:dyDescent="0.25">
      <c r="A28" s="309">
        <v>1</v>
      </c>
      <c r="B28" s="308" t="s">
        <v>203</v>
      </c>
      <c r="C28" s="308" t="s">
        <v>209</v>
      </c>
      <c r="D28" s="309">
        <v>2</v>
      </c>
    </row>
    <row r="29" spans="1:4" x14ac:dyDescent="0.25">
      <c r="A29" s="309">
        <v>1</v>
      </c>
      <c r="B29" s="308" t="s">
        <v>203</v>
      </c>
      <c r="C29" s="308" t="s">
        <v>210</v>
      </c>
      <c r="D29" s="309">
        <v>18</v>
      </c>
    </row>
    <row r="30" spans="1:4" x14ac:dyDescent="0.25">
      <c r="A30" s="309">
        <v>1</v>
      </c>
      <c r="B30" s="308" t="s">
        <v>203</v>
      </c>
      <c r="C30" s="308" t="s">
        <v>211</v>
      </c>
      <c r="D30" s="309">
        <v>48</v>
      </c>
    </row>
    <row r="31" spans="1:4" x14ac:dyDescent="0.25">
      <c r="A31" s="309">
        <v>1</v>
      </c>
      <c r="B31" s="308" t="s">
        <v>203</v>
      </c>
      <c r="C31" s="308" t="s">
        <v>207</v>
      </c>
      <c r="D31" s="309">
        <v>11</v>
      </c>
    </row>
    <row r="32" spans="1:4" x14ac:dyDescent="0.25">
      <c r="A32" s="309">
        <v>1</v>
      </c>
      <c r="B32" s="308" t="s">
        <v>203</v>
      </c>
      <c r="C32" s="308" t="s">
        <v>210</v>
      </c>
      <c r="D32" s="309">
        <v>18</v>
      </c>
    </row>
    <row r="33" spans="1:4" x14ac:dyDescent="0.25">
      <c r="A33" s="309">
        <v>1</v>
      </c>
      <c r="B33" s="308" t="s">
        <v>203</v>
      </c>
      <c r="C33" s="308" t="s">
        <v>212</v>
      </c>
      <c r="D33" s="309">
        <v>14</v>
      </c>
    </row>
    <row r="34" spans="1:4" x14ac:dyDescent="0.25">
      <c r="A34" s="309">
        <v>1</v>
      </c>
      <c r="B34" s="308" t="s">
        <v>203</v>
      </c>
      <c r="C34" s="308" t="s">
        <v>212</v>
      </c>
      <c r="D34" s="309">
        <v>6</v>
      </c>
    </row>
    <row r="35" spans="1:4" x14ac:dyDescent="0.25">
      <c r="A35" s="309">
        <v>1</v>
      </c>
      <c r="B35" s="308" t="s">
        <v>203</v>
      </c>
      <c r="C35" s="308" t="s">
        <v>179</v>
      </c>
      <c r="D35" s="309">
        <v>26</v>
      </c>
    </row>
    <row r="36" spans="1:4" x14ac:dyDescent="0.25">
      <c r="A36" s="309">
        <v>1</v>
      </c>
      <c r="B36" s="308" t="s">
        <v>203</v>
      </c>
      <c r="C36" s="308" t="s">
        <v>213</v>
      </c>
      <c r="D36" s="309">
        <v>10</v>
      </c>
    </row>
    <row r="37" spans="1:4" x14ac:dyDescent="0.25">
      <c r="A37" s="309">
        <v>1</v>
      </c>
      <c r="B37" s="308" t="s">
        <v>203</v>
      </c>
      <c r="C37" s="308" t="s">
        <v>202</v>
      </c>
      <c r="D37" s="309">
        <v>13</v>
      </c>
    </row>
    <row r="38" spans="1:4" x14ac:dyDescent="0.25">
      <c r="A38" s="309">
        <v>1</v>
      </c>
      <c r="B38" s="308" t="s">
        <v>204</v>
      </c>
      <c r="C38" s="308" t="s">
        <v>214</v>
      </c>
      <c r="D38" s="309">
        <v>37</v>
      </c>
    </row>
    <row r="39" spans="1:4" x14ac:dyDescent="0.25">
      <c r="A39" s="309">
        <v>1</v>
      </c>
      <c r="B39" s="308" t="s">
        <v>204</v>
      </c>
      <c r="C39" s="308" t="s">
        <v>215</v>
      </c>
      <c r="D39" s="309">
        <v>9</v>
      </c>
    </row>
    <row r="40" spans="1:4" x14ac:dyDescent="0.25">
      <c r="A40" s="309">
        <v>1</v>
      </c>
      <c r="B40" s="308" t="s">
        <v>204</v>
      </c>
      <c r="C40" s="308" t="s">
        <v>215</v>
      </c>
      <c r="D40" s="309">
        <v>9</v>
      </c>
    </row>
    <row r="41" spans="1:4" x14ac:dyDescent="0.25">
      <c r="A41" s="309">
        <v>1</v>
      </c>
      <c r="B41" s="308" t="s">
        <v>204</v>
      </c>
      <c r="C41" s="308" t="s">
        <v>207</v>
      </c>
      <c r="D41" s="309">
        <v>9</v>
      </c>
    </row>
    <row r="42" spans="1:4" x14ac:dyDescent="0.25">
      <c r="A42" s="309">
        <v>1</v>
      </c>
      <c r="B42" s="308" t="s">
        <v>204</v>
      </c>
      <c r="C42" s="308" t="s">
        <v>123</v>
      </c>
      <c r="D42" s="309">
        <v>25</v>
      </c>
    </row>
  </sheetData>
  <mergeCells count="4">
    <mergeCell ref="A3:D3"/>
    <mergeCell ref="A4:D4"/>
    <mergeCell ref="A1:D1"/>
    <mergeCell ref="A2:D2"/>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2DB2-39E1-41C2-8079-07B682FE63F1}">
  <sheetPr>
    <tabColor theme="4" tint="0.79998168889431442"/>
  </sheetPr>
  <dimension ref="A1:N18"/>
  <sheetViews>
    <sheetView view="pageBreakPreview" topLeftCell="C1" zoomScale="70" zoomScaleNormal="100" zoomScaleSheetLayoutView="70" workbookViewId="0">
      <selection activeCell="J3" sqref="J3"/>
    </sheetView>
  </sheetViews>
  <sheetFormatPr baseColWidth="10" defaultColWidth="12.5703125" defaultRowHeight="41.25" customHeight="1" x14ac:dyDescent="0.25"/>
  <cols>
    <col min="1" max="1" width="12.5703125" style="3" customWidth="1"/>
    <col min="2" max="3" width="16" style="3" customWidth="1"/>
    <col min="4" max="4" width="23.140625" style="3" customWidth="1"/>
    <col min="5" max="6" width="30.140625" style="3" customWidth="1"/>
    <col min="7" max="7" width="24.7109375" style="3" customWidth="1"/>
    <col min="8" max="8" width="27" style="3" customWidth="1"/>
    <col min="9" max="9" width="24.42578125" style="3" customWidth="1"/>
    <col min="10" max="10" width="31.28515625" style="3" customWidth="1"/>
    <col min="11" max="11" width="38" style="3" customWidth="1"/>
    <col min="12" max="12" width="28.140625" style="3" customWidth="1"/>
    <col min="13" max="13" width="12.5703125" style="3" bestFit="1" customWidth="1"/>
    <col min="14" max="14" width="24.42578125" style="3" customWidth="1"/>
    <col min="15" max="16384" width="12.5703125" style="3"/>
  </cols>
  <sheetData>
    <row r="1" spans="1:14" s="4" customFormat="1" ht="41.25" customHeight="1" thickBot="1" x14ac:dyDescent="0.3">
      <c r="A1" s="381" t="s">
        <v>216</v>
      </c>
      <c r="B1" s="382"/>
      <c r="C1" s="382"/>
      <c r="D1" s="382"/>
      <c r="E1" s="382"/>
      <c r="F1" s="382"/>
      <c r="G1" s="382"/>
      <c r="H1" s="382"/>
      <c r="I1" s="382"/>
      <c r="J1" s="382"/>
      <c r="K1" s="382"/>
      <c r="L1" s="382"/>
      <c r="M1" s="382"/>
      <c r="N1" s="382"/>
    </row>
    <row r="2" spans="1:14" s="4" customFormat="1" ht="41.25" customHeight="1" x14ac:dyDescent="0.25">
      <c r="A2" s="97"/>
      <c r="B2" s="98"/>
      <c r="C2" s="98"/>
      <c r="D2" s="461" t="s">
        <v>217</v>
      </c>
      <c r="E2" s="462"/>
      <c r="F2" s="415"/>
      <c r="G2" s="98" t="s">
        <v>218</v>
      </c>
      <c r="H2" s="98" t="s">
        <v>219</v>
      </c>
      <c r="I2" s="292" t="s">
        <v>220</v>
      </c>
      <c r="J2" s="98" t="s">
        <v>221</v>
      </c>
      <c r="K2" s="302" t="s">
        <v>222</v>
      </c>
      <c r="L2" s="98" t="s">
        <v>223</v>
      </c>
      <c r="M2" s="99"/>
      <c r="N2" s="100"/>
    </row>
    <row r="3" spans="1:14" s="4" customFormat="1" ht="63" customHeight="1" thickBot="1" x14ac:dyDescent="0.3">
      <c r="A3" s="293"/>
      <c r="B3" s="294"/>
      <c r="C3" s="294"/>
      <c r="D3" s="463" t="s">
        <v>224</v>
      </c>
      <c r="E3" s="464"/>
      <c r="F3" s="417"/>
      <c r="G3" s="294" t="s">
        <v>225</v>
      </c>
      <c r="H3" s="294" t="s">
        <v>226</v>
      </c>
      <c r="I3" s="297" t="s">
        <v>227</v>
      </c>
      <c r="J3" s="294" t="s">
        <v>228</v>
      </c>
      <c r="K3" s="303" t="s">
        <v>229</v>
      </c>
      <c r="L3" s="294" t="s">
        <v>158</v>
      </c>
      <c r="M3" s="295"/>
      <c r="N3" s="296"/>
    </row>
    <row r="4" spans="1:14" s="4" customFormat="1" ht="41.25" customHeight="1" thickBot="1" x14ac:dyDescent="0.3">
      <c r="A4" s="418" t="s">
        <v>11</v>
      </c>
      <c r="B4" s="419"/>
      <c r="C4" s="420"/>
      <c r="D4" s="383">
        <v>300</v>
      </c>
      <c r="E4" s="384"/>
      <c r="F4" s="385"/>
      <c r="G4" s="289">
        <v>122</v>
      </c>
      <c r="H4" s="289">
        <v>144</v>
      </c>
      <c r="I4" s="290">
        <v>110</v>
      </c>
      <c r="J4" s="289">
        <v>220</v>
      </c>
      <c r="K4" s="290">
        <v>220</v>
      </c>
      <c r="L4" s="289">
        <v>220</v>
      </c>
      <c r="M4" s="290"/>
      <c r="N4" s="291"/>
    </row>
    <row r="5" spans="1:14" s="59" customFormat="1" ht="30" x14ac:dyDescent="0.25">
      <c r="A5" s="67" t="s">
        <v>13</v>
      </c>
      <c r="B5" s="67" t="s">
        <v>14</v>
      </c>
      <c r="C5" s="67" t="s">
        <v>15</v>
      </c>
      <c r="D5" s="67" t="s">
        <v>230</v>
      </c>
      <c r="E5" s="67" t="s">
        <v>161</v>
      </c>
      <c r="F5" s="67" t="s">
        <v>231</v>
      </c>
      <c r="G5" s="67" t="s">
        <v>165</v>
      </c>
      <c r="H5" s="67" t="s">
        <v>18</v>
      </c>
      <c r="I5" s="67" t="s">
        <v>166</v>
      </c>
      <c r="J5" s="67" t="s">
        <v>162</v>
      </c>
      <c r="K5" s="67" t="s">
        <v>163</v>
      </c>
      <c r="L5" s="67" t="s">
        <v>164</v>
      </c>
      <c r="M5" s="67" t="s">
        <v>232</v>
      </c>
      <c r="N5" s="76" t="s">
        <v>17</v>
      </c>
    </row>
    <row r="6" spans="1:14" ht="17.25" customHeight="1" x14ac:dyDescent="0.25">
      <c r="A6" s="455" t="s">
        <v>108</v>
      </c>
      <c r="B6" s="454" t="s">
        <v>114</v>
      </c>
      <c r="C6" s="72" t="s">
        <v>116</v>
      </c>
      <c r="D6" s="11">
        <v>6</v>
      </c>
      <c r="E6" s="11">
        <v>20</v>
      </c>
      <c r="F6" s="11">
        <f>+D6+E6</f>
        <v>26</v>
      </c>
      <c r="G6" s="72">
        <v>14</v>
      </c>
      <c r="H6" s="11">
        <v>6</v>
      </c>
      <c r="I6" s="72">
        <v>4</v>
      </c>
      <c r="J6" s="11">
        <v>4</v>
      </c>
      <c r="K6" s="72">
        <v>20</v>
      </c>
      <c r="L6" s="72">
        <v>0</v>
      </c>
      <c r="M6" s="454">
        <v>41</v>
      </c>
      <c r="N6" s="11">
        <v>136</v>
      </c>
    </row>
    <row r="7" spans="1:14" ht="18.600000000000001" customHeight="1" x14ac:dyDescent="0.25">
      <c r="A7" s="456"/>
      <c r="B7" s="454"/>
      <c r="C7" s="72" t="s">
        <v>115</v>
      </c>
      <c r="D7" s="11">
        <v>1</v>
      </c>
      <c r="E7" s="11">
        <v>21</v>
      </c>
      <c r="F7" s="11">
        <f t="shared" ref="F7:F18" si="0">+D7+E7</f>
        <v>22</v>
      </c>
      <c r="G7" s="72">
        <v>11</v>
      </c>
      <c r="H7" s="11">
        <v>9</v>
      </c>
      <c r="I7" s="72">
        <v>5</v>
      </c>
      <c r="J7" s="11">
        <v>3</v>
      </c>
      <c r="K7" s="72">
        <v>20</v>
      </c>
      <c r="L7" s="72">
        <v>20</v>
      </c>
      <c r="M7" s="454"/>
      <c r="N7" s="11">
        <v>166</v>
      </c>
    </row>
    <row r="8" spans="1:14" ht="18.600000000000001" customHeight="1" x14ac:dyDescent="0.25">
      <c r="A8" s="456"/>
      <c r="B8" s="454" t="s">
        <v>233</v>
      </c>
      <c r="C8" s="72" t="s">
        <v>122</v>
      </c>
      <c r="D8" s="11">
        <v>11</v>
      </c>
      <c r="E8" s="11">
        <v>16</v>
      </c>
      <c r="F8" s="11">
        <f t="shared" si="0"/>
        <v>27</v>
      </c>
      <c r="G8" s="72">
        <v>8</v>
      </c>
      <c r="H8" s="11">
        <v>6</v>
      </c>
      <c r="I8" s="72">
        <v>11</v>
      </c>
      <c r="J8" s="11">
        <v>13</v>
      </c>
      <c r="K8" s="72">
        <v>10</v>
      </c>
      <c r="L8" s="72">
        <v>21</v>
      </c>
      <c r="M8" s="454">
        <v>36</v>
      </c>
      <c r="N8" s="11">
        <v>100</v>
      </c>
    </row>
    <row r="9" spans="1:14" ht="18.600000000000001" customHeight="1" x14ac:dyDescent="0.25">
      <c r="A9" s="456"/>
      <c r="B9" s="454"/>
      <c r="C9" s="72" t="s">
        <v>234</v>
      </c>
      <c r="D9" s="11">
        <v>16</v>
      </c>
      <c r="E9" s="11">
        <v>10</v>
      </c>
      <c r="F9" s="11">
        <f t="shared" si="0"/>
        <v>26</v>
      </c>
      <c r="G9" s="72">
        <v>8</v>
      </c>
      <c r="H9" s="11">
        <v>6</v>
      </c>
      <c r="I9" s="72">
        <v>4</v>
      </c>
      <c r="J9" s="11">
        <v>14</v>
      </c>
      <c r="K9" s="72">
        <v>0</v>
      </c>
      <c r="L9" s="72">
        <v>0</v>
      </c>
      <c r="M9" s="454"/>
      <c r="N9" s="11">
        <v>90</v>
      </c>
    </row>
    <row r="10" spans="1:14" ht="18.600000000000001" customHeight="1" x14ac:dyDescent="0.25">
      <c r="A10" s="456"/>
      <c r="B10" s="459" t="s">
        <v>235</v>
      </c>
      <c r="C10" s="72" t="s">
        <v>236</v>
      </c>
      <c r="D10" s="11">
        <v>0</v>
      </c>
      <c r="E10" s="11">
        <v>10</v>
      </c>
      <c r="F10" s="11">
        <f t="shared" si="0"/>
        <v>10</v>
      </c>
      <c r="G10" s="72">
        <v>1</v>
      </c>
      <c r="H10" s="11">
        <v>6</v>
      </c>
      <c r="I10" s="72">
        <v>2</v>
      </c>
      <c r="J10" s="11">
        <v>10</v>
      </c>
      <c r="K10" s="72">
        <v>15</v>
      </c>
      <c r="L10" s="72">
        <v>0</v>
      </c>
      <c r="M10" s="459">
        <v>41</v>
      </c>
      <c r="N10" s="11">
        <v>87</v>
      </c>
    </row>
    <row r="11" spans="1:14" ht="18.600000000000001" customHeight="1" x14ac:dyDescent="0.25">
      <c r="A11" s="456"/>
      <c r="B11" s="460"/>
      <c r="C11" s="72" t="s">
        <v>237</v>
      </c>
      <c r="D11" s="11">
        <v>0</v>
      </c>
      <c r="E11" s="11">
        <v>34</v>
      </c>
      <c r="F11" s="11">
        <f t="shared" si="0"/>
        <v>34</v>
      </c>
      <c r="G11" s="72">
        <v>3</v>
      </c>
      <c r="H11" s="11">
        <v>9</v>
      </c>
      <c r="I11" s="72">
        <v>2</v>
      </c>
      <c r="J11" s="11">
        <v>14</v>
      </c>
      <c r="K11" s="72">
        <v>13</v>
      </c>
      <c r="L11" s="72">
        <v>0</v>
      </c>
      <c r="M11" s="460"/>
      <c r="N11" s="11">
        <v>96</v>
      </c>
    </row>
    <row r="12" spans="1:14" ht="18.600000000000001" customHeight="1" x14ac:dyDescent="0.25">
      <c r="A12" s="456"/>
      <c r="B12" s="458" t="s">
        <v>123</v>
      </c>
      <c r="C12" s="10" t="s">
        <v>238</v>
      </c>
      <c r="D12" s="10">
        <v>24</v>
      </c>
      <c r="E12" s="10">
        <v>28</v>
      </c>
      <c r="F12" s="10">
        <f t="shared" si="0"/>
        <v>52</v>
      </c>
      <c r="G12" s="72">
        <v>10</v>
      </c>
      <c r="H12" s="10">
        <v>9</v>
      </c>
      <c r="I12" s="72">
        <v>5</v>
      </c>
      <c r="J12" s="10">
        <v>31</v>
      </c>
      <c r="K12" s="72">
        <v>21</v>
      </c>
      <c r="L12" s="72">
        <v>21</v>
      </c>
      <c r="M12" s="458">
        <v>46</v>
      </c>
      <c r="N12" s="10">
        <v>98</v>
      </c>
    </row>
    <row r="13" spans="1:14" ht="18.600000000000001" customHeight="1" x14ac:dyDescent="0.25">
      <c r="A13" s="456"/>
      <c r="B13" s="458"/>
      <c r="C13" s="10" t="s">
        <v>239</v>
      </c>
      <c r="D13" s="10">
        <v>23</v>
      </c>
      <c r="E13" s="10">
        <v>24</v>
      </c>
      <c r="F13" s="10">
        <f t="shared" si="0"/>
        <v>47</v>
      </c>
      <c r="G13" s="72">
        <v>2</v>
      </c>
      <c r="H13" s="10">
        <v>9</v>
      </c>
      <c r="I13" s="72">
        <v>2</v>
      </c>
      <c r="J13" s="10">
        <v>37</v>
      </c>
      <c r="K13" s="72">
        <v>22</v>
      </c>
      <c r="L13" s="72">
        <v>22</v>
      </c>
      <c r="M13" s="458"/>
      <c r="N13" s="10">
        <v>85</v>
      </c>
    </row>
    <row r="14" spans="1:14" ht="18.600000000000001" customHeight="1" x14ac:dyDescent="0.25">
      <c r="A14" s="456"/>
      <c r="B14" s="454" t="s">
        <v>132</v>
      </c>
      <c r="C14" s="11" t="s">
        <v>240</v>
      </c>
      <c r="D14" s="10">
        <v>5</v>
      </c>
      <c r="E14" s="10">
        <v>18</v>
      </c>
      <c r="F14" s="10">
        <f t="shared" si="0"/>
        <v>23</v>
      </c>
      <c r="G14" s="72">
        <v>6</v>
      </c>
      <c r="H14" s="10">
        <v>11</v>
      </c>
      <c r="I14" s="72">
        <v>1</v>
      </c>
      <c r="J14" s="10">
        <v>1</v>
      </c>
      <c r="K14" s="72">
        <v>13</v>
      </c>
      <c r="L14" s="72">
        <v>13</v>
      </c>
      <c r="M14" s="454">
        <v>39</v>
      </c>
      <c r="N14" s="10">
        <v>151</v>
      </c>
    </row>
    <row r="15" spans="1:14" ht="18.600000000000001" customHeight="1" x14ac:dyDescent="0.25">
      <c r="A15" s="457"/>
      <c r="B15" s="454"/>
      <c r="C15" s="11" t="s">
        <v>241</v>
      </c>
      <c r="D15" s="10">
        <v>3</v>
      </c>
      <c r="E15" s="10">
        <v>19</v>
      </c>
      <c r="F15" s="10">
        <f t="shared" si="0"/>
        <v>22</v>
      </c>
      <c r="G15" s="72">
        <v>2</v>
      </c>
      <c r="H15" s="10">
        <v>13</v>
      </c>
      <c r="I15" s="72">
        <v>1</v>
      </c>
      <c r="J15" s="10">
        <v>20</v>
      </c>
      <c r="K15" s="72">
        <v>21</v>
      </c>
      <c r="L15" s="72">
        <v>21</v>
      </c>
      <c r="M15" s="454"/>
      <c r="N15" s="10">
        <v>210</v>
      </c>
    </row>
    <row r="16" spans="1:14" ht="18.600000000000001" customHeight="1" x14ac:dyDescent="0.25">
      <c r="A16" s="453" t="s">
        <v>63</v>
      </c>
      <c r="B16" s="453" t="s">
        <v>242</v>
      </c>
      <c r="C16" s="60" t="s">
        <v>243</v>
      </c>
      <c r="D16" s="73">
        <v>18</v>
      </c>
      <c r="E16" s="73">
        <v>21</v>
      </c>
      <c r="F16" s="73">
        <f t="shared" si="0"/>
        <v>39</v>
      </c>
      <c r="G16" s="60">
        <v>1</v>
      </c>
      <c r="H16" s="73">
        <v>9</v>
      </c>
      <c r="I16" s="60">
        <v>1</v>
      </c>
      <c r="J16" s="73">
        <v>1</v>
      </c>
      <c r="K16" s="60">
        <v>20</v>
      </c>
      <c r="L16" s="60">
        <v>0</v>
      </c>
      <c r="M16" s="453">
        <v>30</v>
      </c>
      <c r="N16" s="73">
        <v>156</v>
      </c>
    </row>
    <row r="17" spans="1:14" ht="18.600000000000001" customHeight="1" x14ac:dyDescent="0.25">
      <c r="A17" s="453"/>
      <c r="B17" s="453"/>
      <c r="C17" s="60" t="s">
        <v>244</v>
      </c>
      <c r="D17" s="73">
        <v>0</v>
      </c>
      <c r="E17" s="73">
        <v>15</v>
      </c>
      <c r="F17" s="73">
        <f t="shared" si="0"/>
        <v>15</v>
      </c>
      <c r="G17" s="60">
        <v>1</v>
      </c>
      <c r="H17" s="73">
        <v>10</v>
      </c>
      <c r="I17" s="60">
        <v>2</v>
      </c>
      <c r="J17" s="73">
        <v>1</v>
      </c>
      <c r="K17" s="60">
        <v>13</v>
      </c>
      <c r="L17" s="60">
        <v>13</v>
      </c>
      <c r="M17" s="453"/>
      <c r="N17" s="73">
        <v>127</v>
      </c>
    </row>
    <row r="18" spans="1:14" s="62" customFormat="1" ht="18.75" x14ac:dyDescent="0.25">
      <c r="A18" s="452" t="s">
        <v>193</v>
      </c>
      <c r="B18" s="452"/>
      <c r="C18" s="67">
        <v>12</v>
      </c>
      <c r="D18" s="67">
        <f t="shared" ref="D18:E18" si="1">SUM(D6:D17)</f>
        <v>107</v>
      </c>
      <c r="E18" s="67">
        <f t="shared" si="1"/>
        <v>236</v>
      </c>
      <c r="F18" s="67">
        <f t="shared" si="0"/>
        <v>343</v>
      </c>
      <c r="G18" s="67">
        <f t="shared" ref="G18:L18" si="2">SUM(G6:G17)</f>
        <v>67</v>
      </c>
      <c r="H18" s="67">
        <f t="shared" si="2"/>
        <v>103</v>
      </c>
      <c r="I18" s="67">
        <f t="shared" si="2"/>
        <v>40</v>
      </c>
      <c r="J18" s="67">
        <f t="shared" si="2"/>
        <v>149</v>
      </c>
      <c r="K18" s="67">
        <f t="shared" si="2"/>
        <v>188</v>
      </c>
      <c r="L18" s="67">
        <f t="shared" si="2"/>
        <v>131</v>
      </c>
      <c r="M18" s="67">
        <f t="shared" ref="M18:N18" si="3">SUM(M6:M17)</f>
        <v>233</v>
      </c>
      <c r="N18" s="67">
        <f t="shared" si="3"/>
        <v>1502</v>
      </c>
    </row>
  </sheetData>
  <mergeCells count="20">
    <mergeCell ref="M6:M7"/>
    <mergeCell ref="D2:F2"/>
    <mergeCell ref="D3:F3"/>
    <mergeCell ref="D4:F4"/>
    <mergeCell ref="A18:B18"/>
    <mergeCell ref="A16:A17"/>
    <mergeCell ref="B16:B17"/>
    <mergeCell ref="A1:N1"/>
    <mergeCell ref="A4:C4"/>
    <mergeCell ref="M16:M17"/>
    <mergeCell ref="B14:B15"/>
    <mergeCell ref="M14:M15"/>
    <mergeCell ref="A6:A15"/>
    <mergeCell ref="B12:B13"/>
    <mergeCell ref="M12:M13"/>
    <mergeCell ref="B10:B11"/>
    <mergeCell ref="M10:M11"/>
    <mergeCell ref="B8:B9"/>
    <mergeCell ref="M8:M9"/>
    <mergeCell ref="B6:B7"/>
  </mergeCells>
  <pageMargins left="0.70866141732283472" right="0.70866141732283472" top="0.74803149606299213" bottom="0.74803149606299213" header="0.31496062992125984" footer="0.51181102362204722"/>
  <pageSetup paperSize="9" scale="78" orientation="landscape" r:id="rId1"/>
  <headerFooter>
    <oddHeader>&amp;CFASE II
OTROSI</oddHeader>
  </headerFooter>
  <colBreaks count="1" manualBreakCount="1">
    <brk id="1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A72E2-2846-4FDB-8965-690E592992A6}">
  <dimension ref="A1:Q1694"/>
  <sheetViews>
    <sheetView tabSelected="1" topLeftCell="D57" workbookViewId="0">
      <selection activeCell="I75" sqref="I75"/>
    </sheetView>
  </sheetViews>
  <sheetFormatPr baseColWidth="10" defaultColWidth="11.42578125" defaultRowHeight="15.75" customHeight="1" x14ac:dyDescent="0.25"/>
  <cols>
    <col min="1" max="1" width="5.5703125" style="109" customWidth="1"/>
    <col min="2" max="2" width="21.140625" style="126" customWidth="1"/>
    <col min="3" max="3" width="40.7109375" style="126" customWidth="1"/>
    <col min="4" max="4" width="20.140625" style="126" customWidth="1"/>
    <col min="5" max="5" width="9.85546875" style="110" customWidth="1"/>
    <col min="6" max="6" width="13.42578125" style="108" customWidth="1"/>
    <col min="7" max="7" width="15.7109375" style="108" customWidth="1"/>
    <col min="8" max="8" width="15.140625" style="108" customWidth="1"/>
    <col min="9" max="9" width="18" style="108" customWidth="1"/>
    <col min="10" max="10" width="15.7109375" style="108" customWidth="1"/>
    <col min="11" max="11" width="15.140625" style="108" customWidth="1"/>
    <col min="12" max="12" width="18" style="108" customWidth="1"/>
    <col min="13" max="13" width="17.85546875" style="108" customWidth="1"/>
    <col min="14" max="15" width="16.42578125" style="108" customWidth="1"/>
    <col min="16" max="16" width="14.140625" style="108" customWidth="1"/>
    <col min="17" max="17" width="15.7109375" style="108" hidden="1" customWidth="1"/>
    <col min="18" max="18" width="19.140625" style="108" customWidth="1"/>
    <col min="19" max="262" width="11.42578125" style="108"/>
    <col min="263" max="263" width="5.5703125" style="108" customWidth="1"/>
    <col min="264" max="264" width="21.140625" style="108" customWidth="1"/>
    <col min="265" max="265" width="40.7109375" style="108" customWidth="1"/>
    <col min="266" max="266" width="20.140625" style="108" customWidth="1"/>
    <col min="267" max="267" width="9.85546875" style="108" customWidth="1"/>
    <col min="268" max="268" width="13.42578125" style="108" customWidth="1"/>
    <col min="269" max="269" width="15.7109375" style="108" customWidth="1"/>
    <col min="270" max="271" width="16.42578125" style="108" customWidth="1"/>
    <col min="272" max="272" width="14.140625" style="108" customWidth="1"/>
    <col min="273" max="273" width="10.7109375" style="108" bestFit="1" customWidth="1"/>
    <col min="274" max="518" width="11.42578125" style="108"/>
    <col min="519" max="519" width="5.5703125" style="108" customWidth="1"/>
    <col min="520" max="520" width="21.140625" style="108" customWidth="1"/>
    <col min="521" max="521" width="40.7109375" style="108" customWidth="1"/>
    <col min="522" max="522" width="20.140625" style="108" customWidth="1"/>
    <col min="523" max="523" width="9.85546875" style="108" customWidth="1"/>
    <col min="524" max="524" width="13.42578125" style="108" customWidth="1"/>
    <col min="525" max="525" width="15.7109375" style="108" customWidth="1"/>
    <col min="526" max="527" width="16.42578125" style="108" customWidth="1"/>
    <col min="528" max="528" width="14.140625" style="108" customWidth="1"/>
    <col min="529" max="529" width="10.7109375" style="108" bestFit="1" customWidth="1"/>
    <col min="530" max="774" width="11.42578125" style="108"/>
    <col min="775" max="775" width="5.5703125" style="108" customWidth="1"/>
    <col min="776" max="776" width="21.140625" style="108" customWidth="1"/>
    <col min="777" max="777" width="40.7109375" style="108" customWidth="1"/>
    <col min="778" max="778" width="20.140625" style="108" customWidth="1"/>
    <col min="779" max="779" width="9.85546875" style="108" customWidth="1"/>
    <col min="780" max="780" width="13.42578125" style="108" customWidth="1"/>
    <col min="781" max="781" width="15.7109375" style="108" customWidth="1"/>
    <col min="782" max="783" width="16.42578125" style="108" customWidth="1"/>
    <col min="784" max="784" width="14.140625" style="108" customWidth="1"/>
    <col min="785" max="785" width="10.7109375" style="108" bestFit="1" customWidth="1"/>
    <col min="786" max="1030" width="11.42578125" style="108"/>
    <col min="1031" max="1031" width="5.5703125" style="108" customWidth="1"/>
    <col min="1032" max="1032" width="21.140625" style="108" customWidth="1"/>
    <col min="1033" max="1033" width="40.7109375" style="108" customWidth="1"/>
    <col min="1034" max="1034" width="20.140625" style="108" customWidth="1"/>
    <col min="1035" max="1035" width="9.85546875" style="108" customWidth="1"/>
    <col min="1036" max="1036" width="13.42578125" style="108" customWidth="1"/>
    <col min="1037" max="1037" width="15.7109375" style="108" customWidth="1"/>
    <col min="1038" max="1039" width="16.42578125" style="108" customWidth="1"/>
    <col min="1040" max="1040" width="14.140625" style="108" customWidth="1"/>
    <col min="1041" max="1041" width="10.7109375" style="108" bestFit="1" customWidth="1"/>
    <col min="1042" max="1286" width="11.42578125" style="108"/>
    <col min="1287" max="1287" width="5.5703125" style="108" customWidth="1"/>
    <col min="1288" max="1288" width="21.140625" style="108" customWidth="1"/>
    <col min="1289" max="1289" width="40.7109375" style="108" customWidth="1"/>
    <col min="1290" max="1290" width="20.140625" style="108" customWidth="1"/>
    <col min="1291" max="1291" width="9.85546875" style="108" customWidth="1"/>
    <col min="1292" max="1292" width="13.42578125" style="108" customWidth="1"/>
    <col min="1293" max="1293" width="15.7109375" style="108" customWidth="1"/>
    <col min="1294" max="1295" width="16.42578125" style="108" customWidth="1"/>
    <col min="1296" max="1296" width="14.140625" style="108" customWidth="1"/>
    <col min="1297" max="1297" width="10.7109375" style="108" bestFit="1" customWidth="1"/>
    <col min="1298" max="1542" width="11.42578125" style="108"/>
    <col min="1543" max="1543" width="5.5703125" style="108" customWidth="1"/>
    <col min="1544" max="1544" width="21.140625" style="108" customWidth="1"/>
    <col min="1545" max="1545" width="40.7109375" style="108" customWidth="1"/>
    <col min="1546" max="1546" width="20.140625" style="108" customWidth="1"/>
    <col min="1547" max="1547" width="9.85546875" style="108" customWidth="1"/>
    <col min="1548" max="1548" width="13.42578125" style="108" customWidth="1"/>
    <col min="1549" max="1549" width="15.7109375" style="108" customWidth="1"/>
    <col min="1550" max="1551" width="16.42578125" style="108" customWidth="1"/>
    <col min="1552" max="1552" width="14.140625" style="108" customWidth="1"/>
    <col min="1553" max="1553" width="10.7109375" style="108" bestFit="1" customWidth="1"/>
    <col min="1554" max="1798" width="11.42578125" style="108"/>
    <col min="1799" max="1799" width="5.5703125" style="108" customWidth="1"/>
    <col min="1800" max="1800" width="21.140625" style="108" customWidth="1"/>
    <col min="1801" max="1801" width="40.7109375" style="108" customWidth="1"/>
    <col min="1802" max="1802" width="20.140625" style="108" customWidth="1"/>
    <col min="1803" max="1803" width="9.85546875" style="108" customWidth="1"/>
    <col min="1804" max="1804" width="13.42578125" style="108" customWidth="1"/>
    <col min="1805" max="1805" width="15.7109375" style="108" customWidth="1"/>
    <col min="1806" max="1807" width="16.42578125" style="108" customWidth="1"/>
    <col min="1808" max="1808" width="14.140625" style="108" customWidth="1"/>
    <col min="1809" max="1809" width="10.7109375" style="108" bestFit="1" customWidth="1"/>
    <col min="1810" max="2054" width="11.42578125" style="108"/>
    <col min="2055" max="2055" width="5.5703125" style="108" customWidth="1"/>
    <col min="2056" max="2056" width="21.140625" style="108" customWidth="1"/>
    <col min="2057" max="2057" width="40.7109375" style="108" customWidth="1"/>
    <col min="2058" max="2058" width="20.140625" style="108" customWidth="1"/>
    <col min="2059" max="2059" width="9.85546875" style="108" customWidth="1"/>
    <col min="2060" max="2060" width="13.42578125" style="108" customWidth="1"/>
    <col min="2061" max="2061" width="15.7109375" style="108" customWidth="1"/>
    <col min="2062" max="2063" width="16.42578125" style="108" customWidth="1"/>
    <col min="2064" max="2064" width="14.140625" style="108" customWidth="1"/>
    <col min="2065" max="2065" width="10.7109375" style="108" bestFit="1" customWidth="1"/>
    <col min="2066" max="2310" width="11.42578125" style="108"/>
    <col min="2311" max="2311" width="5.5703125" style="108" customWidth="1"/>
    <col min="2312" max="2312" width="21.140625" style="108" customWidth="1"/>
    <col min="2313" max="2313" width="40.7109375" style="108" customWidth="1"/>
    <col min="2314" max="2314" width="20.140625" style="108" customWidth="1"/>
    <col min="2315" max="2315" width="9.85546875" style="108" customWidth="1"/>
    <col min="2316" max="2316" width="13.42578125" style="108" customWidth="1"/>
    <col min="2317" max="2317" width="15.7109375" style="108" customWidth="1"/>
    <col min="2318" max="2319" width="16.42578125" style="108" customWidth="1"/>
    <col min="2320" max="2320" width="14.140625" style="108" customWidth="1"/>
    <col min="2321" max="2321" width="10.7109375" style="108" bestFit="1" customWidth="1"/>
    <col min="2322" max="2566" width="11.42578125" style="108"/>
    <col min="2567" max="2567" width="5.5703125" style="108" customWidth="1"/>
    <col min="2568" max="2568" width="21.140625" style="108" customWidth="1"/>
    <col min="2569" max="2569" width="40.7109375" style="108" customWidth="1"/>
    <col min="2570" max="2570" width="20.140625" style="108" customWidth="1"/>
    <col min="2571" max="2571" width="9.85546875" style="108" customWidth="1"/>
    <col min="2572" max="2572" width="13.42578125" style="108" customWidth="1"/>
    <col min="2573" max="2573" width="15.7109375" style="108" customWidth="1"/>
    <col min="2574" max="2575" width="16.42578125" style="108" customWidth="1"/>
    <col min="2576" max="2576" width="14.140625" style="108" customWidth="1"/>
    <col min="2577" max="2577" width="10.7109375" style="108" bestFit="1" customWidth="1"/>
    <col min="2578" max="2822" width="11.42578125" style="108"/>
    <col min="2823" max="2823" width="5.5703125" style="108" customWidth="1"/>
    <col min="2824" max="2824" width="21.140625" style="108" customWidth="1"/>
    <col min="2825" max="2825" width="40.7109375" style="108" customWidth="1"/>
    <col min="2826" max="2826" width="20.140625" style="108" customWidth="1"/>
    <col min="2827" max="2827" width="9.85546875" style="108" customWidth="1"/>
    <col min="2828" max="2828" width="13.42578125" style="108" customWidth="1"/>
    <col min="2829" max="2829" width="15.7109375" style="108" customWidth="1"/>
    <col min="2830" max="2831" width="16.42578125" style="108" customWidth="1"/>
    <col min="2832" max="2832" width="14.140625" style="108" customWidth="1"/>
    <col min="2833" max="2833" width="10.7109375" style="108" bestFit="1" customWidth="1"/>
    <col min="2834" max="3078" width="11.42578125" style="108"/>
    <col min="3079" max="3079" width="5.5703125" style="108" customWidth="1"/>
    <col min="3080" max="3080" width="21.140625" style="108" customWidth="1"/>
    <col min="3081" max="3081" width="40.7109375" style="108" customWidth="1"/>
    <col min="3082" max="3082" width="20.140625" style="108" customWidth="1"/>
    <col min="3083" max="3083" width="9.85546875" style="108" customWidth="1"/>
    <col min="3084" max="3084" width="13.42578125" style="108" customWidth="1"/>
    <col min="3085" max="3085" width="15.7109375" style="108" customWidth="1"/>
    <col min="3086" max="3087" width="16.42578125" style="108" customWidth="1"/>
    <col min="3088" max="3088" width="14.140625" style="108" customWidth="1"/>
    <col min="3089" max="3089" width="10.7109375" style="108" bestFit="1" customWidth="1"/>
    <col min="3090" max="3334" width="11.42578125" style="108"/>
    <col min="3335" max="3335" width="5.5703125" style="108" customWidth="1"/>
    <col min="3336" max="3336" width="21.140625" style="108" customWidth="1"/>
    <col min="3337" max="3337" width="40.7109375" style="108" customWidth="1"/>
    <col min="3338" max="3338" width="20.140625" style="108" customWidth="1"/>
    <col min="3339" max="3339" width="9.85546875" style="108" customWidth="1"/>
    <col min="3340" max="3340" width="13.42578125" style="108" customWidth="1"/>
    <col min="3341" max="3341" width="15.7109375" style="108" customWidth="1"/>
    <col min="3342" max="3343" width="16.42578125" style="108" customWidth="1"/>
    <col min="3344" max="3344" width="14.140625" style="108" customWidth="1"/>
    <col min="3345" max="3345" width="10.7109375" style="108" bestFit="1" customWidth="1"/>
    <col min="3346" max="3590" width="11.42578125" style="108"/>
    <col min="3591" max="3591" width="5.5703125" style="108" customWidth="1"/>
    <col min="3592" max="3592" width="21.140625" style="108" customWidth="1"/>
    <col min="3593" max="3593" width="40.7109375" style="108" customWidth="1"/>
    <col min="3594" max="3594" width="20.140625" style="108" customWidth="1"/>
    <col min="3595" max="3595" width="9.85546875" style="108" customWidth="1"/>
    <col min="3596" max="3596" width="13.42578125" style="108" customWidth="1"/>
    <col min="3597" max="3597" width="15.7109375" style="108" customWidth="1"/>
    <col min="3598" max="3599" width="16.42578125" style="108" customWidth="1"/>
    <col min="3600" max="3600" width="14.140625" style="108" customWidth="1"/>
    <col min="3601" max="3601" width="10.7109375" style="108" bestFit="1" customWidth="1"/>
    <col min="3602" max="3846" width="11.42578125" style="108"/>
    <col min="3847" max="3847" width="5.5703125" style="108" customWidth="1"/>
    <col min="3848" max="3848" width="21.140625" style="108" customWidth="1"/>
    <col min="3849" max="3849" width="40.7109375" style="108" customWidth="1"/>
    <col min="3850" max="3850" width="20.140625" style="108" customWidth="1"/>
    <col min="3851" max="3851" width="9.85546875" style="108" customWidth="1"/>
    <col min="3852" max="3852" width="13.42578125" style="108" customWidth="1"/>
    <col min="3853" max="3853" width="15.7109375" style="108" customWidth="1"/>
    <col min="3854" max="3855" width="16.42578125" style="108" customWidth="1"/>
    <col min="3856" max="3856" width="14.140625" style="108" customWidth="1"/>
    <col min="3857" max="3857" width="10.7109375" style="108" bestFit="1" customWidth="1"/>
    <col min="3858" max="4102" width="11.42578125" style="108"/>
    <col min="4103" max="4103" width="5.5703125" style="108" customWidth="1"/>
    <col min="4104" max="4104" width="21.140625" style="108" customWidth="1"/>
    <col min="4105" max="4105" width="40.7109375" style="108" customWidth="1"/>
    <col min="4106" max="4106" width="20.140625" style="108" customWidth="1"/>
    <col min="4107" max="4107" width="9.85546875" style="108" customWidth="1"/>
    <col min="4108" max="4108" width="13.42578125" style="108" customWidth="1"/>
    <col min="4109" max="4109" width="15.7109375" style="108" customWidth="1"/>
    <col min="4110" max="4111" width="16.42578125" style="108" customWidth="1"/>
    <col min="4112" max="4112" width="14.140625" style="108" customWidth="1"/>
    <col min="4113" max="4113" width="10.7109375" style="108" bestFit="1" customWidth="1"/>
    <col min="4114" max="4358" width="11.42578125" style="108"/>
    <col min="4359" max="4359" width="5.5703125" style="108" customWidth="1"/>
    <col min="4360" max="4360" width="21.140625" style="108" customWidth="1"/>
    <col min="4361" max="4361" width="40.7109375" style="108" customWidth="1"/>
    <col min="4362" max="4362" width="20.140625" style="108" customWidth="1"/>
    <col min="4363" max="4363" width="9.85546875" style="108" customWidth="1"/>
    <col min="4364" max="4364" width="13.42578125" style="108" customWidth="1"/>
    <col min="4365" max="4365" width="15.7109375" style="108" customWidth="1"/>
    <col min="4366" max="4367" width="16.42578125" style="108" customWidth="1"/>
    <col min="4368" max="4368" width="14.140625" style="108" customWidth="1"/>
    <col min="4369" max="4369" width="10.7109375" style="108" bestFit="1" customWidth="1"/>
    <col min="4370" max="4614" width="11.42578125" style="108"/>
    <col min="4615" max="4615" width="5.5703125" style="108" customWidth="1"/>
    <col min="4616" max="4616" width="21.140625" style="108" customWidth="1"/>
    <col min="4617" max="4617" width="40.7109375" style="108" customWidth="1"/>
    <col min="4618" max="4618" width="20.140625" style="108" customWidth="1"/>
    <col min="4619" max="4619" width="9.85546875" style="108" customWidth="1"/>
    <col min="4620" max="4620" width="13.42578125" style="108" customWidth="1"/>
    <col min="4621" max="4621" width="15.7109375" style="108" customWidth="1"/>
    <col min="4622" max="4623" width="16.42578125" style="108" customWidth="1"/>
    <col min="4624" max="4624" width="14.140625" style="108" customWidth="1"/>
    <col min="4625" max="4625" width="10.7109375" style="108" bestFit="1" customWidth="1"/>
    <col min="4626" max="4870" width="11.42578125" style="108"/>
    <col min="4871" max="4871" width="5.5703125" style="108" customWidth="1"/>
    <col min="4872" max="4872" width="21.140625" style="108" customWidth="1"/>
    <col min="4873" max="4873" width="40.7109375" style="108" customWidth="1"/>
    <col min="4874" max="4874" width="20.140625" style="108" customWidth="1"/>
    <col min="4875" max="4875" width="9.85546875" style="108" customWidth="1"/>
    <col min="4876" max="4876" width="13.42578125" style="108" customWidth="1"/>
    <col min="4877" max="4877" width="15.7109375" style="108" customWidth="1"/>
    <col min="4878" max="4879" width="16.42578125" style="108" customWidth="1"/>
    <col min="4880" max="4880" width="14.140625" style="108" customWidth="1"/>
    <col min="4881" max="4881" width="10.7109375" style="108" bestFit="1" customWidth="1"/>
    <col min="4882" max="5126" width="11.42578125" style="108"/>
    <col min="5127" max="5127" width="5.5703125" style="108" customWidth="1"/>
    <col min="5128" max="5128" width="21.140625" style="108" customWidth="1"/>
    <col min="5129" max="5129" width="40.7109375" style="108" customWidth="1"/>
    <col min="5130" max="5130" width="20.140625" style="108" customWidth="1"/>
    <col min="5131" max="5131" width="9.85546875" style="108" customWidth="1"/>
    <col min="5132" max="5132" width="13.42578125" style="108" customWidth="1"/>
    <col min="5133" max="5133" width="15.7109375" style="108" customWidth="1"/>
    <col min="5134" max="5135" width="16.42578125" style="108" customWidth="1"/>
    <col min="5136" max="5136" width="14.140625" style="108" customWidth="1"/>
    <col min="5137" max="5137" width="10.7109375" style="108" bestFit="1" customWidth="1"/>
    <col min="5138" max="5382" width="11.42578125" style="108"/>
    <col min="5383" max="5383" width="5.5703125" style="108" customWidth="1"/>
    <col min="5384" max="5384" width="21.140625" style="108" customWidth="1"/>
    <col min="5385" max="5385" width="40.7109375" style="108" customWidth="1"/>
    <col min="5386" max="5386" width="20.140625" style="108" customWidth="1"/>
    <col min="5387" max="5387" width="9.85546875" style="108" customWidth="1"/>
    <col min="5388" max="5388" width="13.42578125" style="108" customWidth="1"/>
    <col min="5389" max="5389" width="15.7109375" style="108" customWidth="1"/>
    <col min="5390" max="5391" width="16.42578125" style="108" customWidth="1"/>
    <col min="5392" max="5392" width="14.140625" style="108" customWidth="1"/>
    <col min="5393" max="5393" width="10.7109375" style="108" bestFit="1" customWidth="1"/>
    <col min="5394" max="5638" width="11.42578125" style="108"/>
    <col min="5639" max="5639" width="5.5703125" style="108" customWidth="1"/>
    <col min="5640" max="5640" width="21.140625" style="108" customWidth="1"/>
    <col min="5641" max="5641" width="40.7109375" style="108" customWidth="1"/>
    <col min="5642" max="5642" width="20.140625" style="108" customWidth="1"/>
    <col min="5643" max="5643" width="9.85546875" style="108" customWidth="1"/>
    <col min="5644" max="5644" width="13.42578125" style="108" customWidth="1"/>
    <col min="5645" max="5645" width="15.7109375" style="108" customWidth="1"/>
    <col min="5646" max="5647" width="16.42578125" style="108" customWidth="1"/>
    <col min="5648" max="5648" width="14.140625" style="108" customWidth="1"/>
    <col min="5649" max="5649" width="10.7109375" style="108" bestFit="1" customWidth="1"/>
    <col min="5650" max="5894" width="11.42578125" style="108"/>
    <col min="5895" max="5895" width="5.5703125" style="108" customWidth="1"/>
    <col min="5896" max="5896" width="21.140625" style="108" customWidth="1"/>
    <col min="5897" max="5897" width="40.7109375" style="108" customWidth="1"/>
    <col min="5898" max="5898" width="20.140625" style="108" customWidth="1"/>
    <col min="5899" max="5899" width="9.85546875" style="108" customWidth="1"/>
    <col min="5900" max="5900" width="13.42578125" style="108" customWidth="1"/>
    <col min="5901" max="5901" width="15.7109375" style="108" customWidth="1"/>
    <col min="5902" max="5903" width="16.42578125" style="108" customWidth="1"/>
    <col min="5904" max="5904" width="14.140625" style="108" customWidth="1"/>
    <col min="5905" max="5905" width="10.7109375" style="108" bestFit="1" customWidth="1"/>
    <col min="5906" max="6150" width="11.42578125" style="108"/>
    <col min="6151" max="6151" width="5.5703125" style="108" customWidth="1"/>
    <col min="6152" max="6152" width="21.140625" style="108" customWidth="1"/>
    <col min="6153" max="6153" width="40.7109375" style="108" customWidth="1"/>
    <col min="6154" max="6154" width="20.140625" style="108" customWidth="1"/>
    <col min="6155" max="6155" width="9.85546875" style="108" customWidth="1"/>
    <col min="6156" max="6156" width="13.42578125" style="108" customWidth="1"/>
    <col min="6157" max="6157" width="15.7109375" style="108" customWidth="1"/>
    <col min="6158" max="6159" width="16.42578125" style="108" customWidth="1"/>
    <col min="6160" max="6160" width="14.140625" style="108" customWidth="1"/>
    <col min="6161" max="6161" width="10.7109375" style="108" bestFit="1" customWidth="1"/>
    <col min="6162" max="6406" width="11.42578125" style="108"/>
    <col min="6407" max="6407" width="5.5703125" style="108" customWidth="1"/>
    <col min="6408" max="6408" width="21.140625" style="108" customWidth="1"/>
    <col min="6409" max="6409" width="40.7109375" style="108" customWidth="1"/>
    <col min="6410" max="6410" width="20.140625" style="108" customWidth="1"/>
    <col min="6411" max="6411" width="9.85546875" style="108" customWidth="1"/>
    <col min="6412" max="6412" width="13.42578125" style="108" customWidth="1"/>
    <col min="6413" max="6413" width="15.7109375" style="108" customWidth="1"/>
    <col min="6414" max="6415" width="16.42578125" style="108" customWidth="1"/>
    <col min="6416" max="6416" width="14.140625" style="108" customWidth="1"/>
    <col min="6417" max="6417" width="10.7109375" style="108" bestFit="1" customWidth="1"/>
    <col min="6418" max="6662" width="11.42578125" style="108"/>
    <col min="6663" max="6663" width="5.5703125" style="108" customWidth="1"/>
    <col min="6664" max="6664" width="21.140625" style="108" customWidth="1"/>
    <col min="6665" max="6665" width="40.7109375" style="108" customWidth="1"/>
    <col min="6666" max="6666" width="20.140625" style="108" customWidth="1"/>
    <col min="6667" max="6667" width="9.85546875" style="108" customWidth="1"/>
    <col min="6668" max="6668" width="13.42578125" style="108" customWidth="1"/>
    <col min="6669" max="6669" width="15.7109375" style="108" customWidth="1"/>
    <col min="6670" max="6671" width="16.42578125" style="108" customWidth="1"/>
    <col min="6672" max="6672" width="14.140625" style="108" customWidth="1"/>
    <col min="6673" max="6673" width="10.7109375" style="108" bestFit="1" customWidth="1"/>
    <col min="6674" max="6918" width="11.42578125" style="108"/>
    <col min="6919" max="6919" width="5.5703125" style="108" customWidth="1"/>
    <col min="6920" max="6920" width="21.140625" style="108" customWidth="1"/>
    <col min="6921" max="6921" width="40.7109375" style="108" customWidth="1"/>
    <col min="6922" max="6922" width="20.140625" style="108" customWidth="1"/>
    <col min="6923" max="6923" width="9.85546875" style="108" customWidth="1"/>
    <col min="6924" max="6924" width="13.42578125" style="108" customWidth="1"/>
    <col min="6925" max="6925" width="15.7109375" style="108" customWidth="1"/>
    <col min="6926" max="6927" width="16.42578125" style="108" customWidth="1"/>
    <col min="6928" max="6928" width="14.140625" style="108" customWidth="1"/>
    <col min="6929" max="6929" width="10.7109375" style="108" bestFit="1" customWidth="1"/>
    <col min="6930" max="7174" width="11.42578125" style="108"/>
    <col min="7175" max="7175" width="5.5703125" style="108" customWidth="1"/>
    <col min="7176" max="7176" width="21.140625" style="108" customWidth="1"/>
    <col min="7177" max="7177" width="40.7109375" style="108" customWidth="1"/>
    <col min="7178" max="7178" width="20.140625" style="108" customWidth="1"/>
    <col min="7179" max="7179" width="9.85546875" style="108" customWidth="1"/>
    <col min="7180" max="7180" width="13.42578125" style="108" customWidth="1"/>
    <col min="7181" max="7181" width="15.7109375" style="108" customWidth="1"/>
    <col min="7182" max="7183" width="16.42578125" style="108" customWidth="1"/>
    <col min="7184" max="7184" width="14.140625" style="108" customWidth="1"/>
    <col min="7185" max="7185" width="10.7109375" style="108" bestFit="1" customWidth="1"/>
    <col min="7186" max="7430" width="11.42578125" style="108"/>
    <col min="7431" max="7431" width="5.5703125" style="108" customWidth="1"/>
    <col min="7432" max="7432" width="21.140625" style="108" customWidth="1"/>
    <col min="7433" max="7433" width="40.7109375" style="108" customWidth="1"/>
    <col min="7434" max="7434" width="20.140625" style="108" customWidth="1"/>
    <col min="7435" max="7435" width="9.85546875" style="108" customWidth="1"/>
    <col min="7436" max="7436" width="13.42578125" style="108" customWidth="1"/>
    <col min="7437" max="7437" width="15.7109375" style="108" customWidth="1"/>
    <col min="7438" max="7439" width="16.42578125" style="108" customWidth="1"/>
    <col min="7440" max="7440" width="14.140625" style="108" customWidth="1"/>
    <col min="7441" max="7441" width="10.7109375" style="108" bestFit="1" customWidth="1"/>
    <col min="7442" max="7686" width="11.42578125" style="108"/>
    <col min="7687" max="7687" width="5.5703125" style="108" customWidth="1"/>
    <col min="7688" max="7688" width="21.140625" style="108" customWidth="1"/>
    <col min="7689" max="7689" width="40.7109375" style="108" customWidth="1"/>
    <col min="7690" max="7690" width="20.140625" style="108" customWidth="1"/>
    <col min="7691" max="7691" width="9.85546875" style="108" customWidth="1"/>
    <col min="7692" max="7692" width="13.42578125" style="108" customWidth="1"/>
    <col min="7693" max="7693" width="15.7109375" style="108" customWidth="1"/>
    <col min="7694" max="7695" width="16.42578125" style="108" customWidth="1"/>
    <col min="7696" max="7696" width="14.140625" style="108" customWidth="1"/>
    <col min="7697" max="7697" width="10.7109375" style="108" bestFit="1" customWidth="1"/>
    <col min="7698" max="7942" width="11.42578125" style="108"/>
    <col min="7943" max="7943" width="5.5703125" style="108" customWidth="1"/>
    <col min="7944" max="7944" width="21.140625" style="108" customWidth="1"/>
    <col min="7945" max="7945" width="40.7109375" style="108" customWidth="1"/>
    <col min="7946" max="7946" width="20.140625" style="108" customWidth="1"/>
    <col min="7947" max="7947" width="9.85546875" style="108" customWidth="1"/>
    <col min="7948" max="7948" width="13.42578125" style="108" customWidth="1"/>
    <col min="7949" max="7949" width="15.7109375" style="108" customWidth="1"/>
    <col min="7950" max="7951" width="16.42578125" style="108" customWidth="1"/>
    <col min="7952" max="7952" width="14.140625" style="108" customWidth="1"/>
    <col min="7953" max="7953" width="10.7109375" style="108" bestFit="1" customWidth="1"/>
    <col min="7954" max="8198" width="11.42578125" style="108"/>
    <col min="8199" max="8199" width="5.5703125" style="108" customWidth="1"/>
    <col min="8200" max="8200" width="21.140625" style="108" customWidth="1"/>
    <col min="8201" max="8201" width="40.7109375" style="108" customWidth="1"/>
    <col min="8202" max="8202" width="20.140625" style="108" customWidth="1"/>
    <col min="8203" max="8203" width="9.85546875" style="108" customWidth="1"/>
    <col min="8204" max="8204" width="13.42578125" style="108" customWidth="1"/>
    <col min="8205" max="8205" width="15.7109375" style="108" customWidth="1"/>
    <col min="8206" max="8207" width="16.42578125" style="108" customWidth="1"/>
    <col min="8208" max="8208" width="14.140625" style="108" customWidth="1"/>
    <col min="8209" max="8209" width="10.7109375" style="108" bestFit="1" customWidth="1"/>
    <col min="8210" max="8454" width="11.42578125" style="108"/>
    <col min="8455" max="8455" width="5.5703125" style="108" customWidth="1"/>
    <col min="8456" max="8456" width="21.140625" style="108" customWidth="1"/>
    <col min="8457" max="8457" width="40.7109375" style="108" customWidth="1"/>
    <col min="8458" max="8458" width="20.140625" style="108" customWidth="1"/>
    <col min="8459" max="8459" width="9.85546875" style="108" customWidth="1"/>
    <col min="8460" max="8460" width="13.42578125" style="108" customWidth="1"/>
    <col min="8461" max="8461" width="15.7109375" style="108" customWidth="1"/>
    <col min="8462" max="8463" width="16.42578125" style="108" customWidth="1"/>
    <col min="8464" max="8464" width="14.140625" style="108" customWidth="1"/>
    <col min="8465" max="8465" width="10.7109375" style="108" bestFit="1" customWidth="1"/>
    <col min="8466" max="8710" width="11.42578125" style="108"/>
    <col min="8711" max="8711" width="5.5703125" style="108" customWidth="1"/>
    <col min="8712" max="8712" width="21.140625" style="108" customWidth="1"/>
    <col min="8713" max="8713" width="40.7109375" style="108" customWidth="1"/>
    <col min="8714" max="8714" width="20.140625" style="108" customWidth="1"/>
    <col min="8715" max="8715" width="9.85546875" style="108" customWidth="1"/>
    <col min="8716" max="8716" width="13.42578125" style="108" customWidth="1"/>
    <col min="8717" max="8717" width="15.7109375" style="108" customWidth="1"/>
    <col min="8718" max="8719" width="16.42578125" style="108" customWidth="1"/>
    <col min="8720" max="8720" width="14.140625" style="108" customWidth="1"/>
    <col min="8721" max="8721" width="10.7109375" style="108" bestFit="1" customWidth="1"/>
    <col min="8722" max="8966" width="11.42578125" style="108"/>
    <col min="8967" max="8967" width="5.5703125" style="108" customWidth="1"/>
    <col min="8968" max="8968" width="21.140625" style="108" customWidth="1"/>
    <col min="8969" max="8969" width="40.7109375" style="108" customWidth="1"/>
    <col min="8970" max="8970" width="20.140625" style="108" customWidth="1"/>
    <col min="8971" max="8971" width="9.85546875" style="108" customWidth="1"/>
    <col min="8972" max="8972" width="13.42578125" style="108" customWidth="1"/>
    <col min="8973" max="8973" width="15.7109375" style="108" customWidth="1"/>
    <col min="8974" max="8975" width="16.42578125" style="108" customWidth="1"/>
    <col min="8976" max="8976" width="14.140625" style="108" customWidth="1"/>
    <col min="8977" max="8977" width="10.7109375" style="108" bestFit="1" customWidth="1"/>
    <col min="8978" max="9222" width="11.42578125" style="108"/>
    <col min="9223" max="9223" width="5.5703125" style="108" customWidth="1"/>
    <col min="9224" max="9224" width="21.140625" style="108" customWidth="1"/>
    <col min="9225" max="9225" width="40.7109375" style="108" customWidth="1"/>
    <col min="9226" max="9226" width="20.140625" style="108" customWidth="1"/>
    <col min="9227" max="9227" width="9.85546875" style="108" customWidth="1"/>
    <col min="9228" max="9228" width="13.42578125" style="108" customWidth="1"/>
    <col min="9229" max="9229" width="15.7109375" style="108" customWidth="1"/>
    <col min="9230" max="9231" width="16.42578125" style="108" customWidth="1"/>
    <col min="9232" max="9232" width="14.140625" style="108" customWidth="1"/>
    <col min="9233" max="9233" width="10.7109375" style="108" bestFit="1" customWidth="1"/>
    <col min="9234" max="9478" width="11.42578125" style="108"/>
    <col min="9479" max="9479" width="5.5703125" style="108" customWidth="1"/>
    <col min="9480" max="9480" width="21.140625" style="108" customWidth="1"/>
    <col min="9481" max="9481" width="40.7109375" style="108" customWidth="1"/>
    <col min="9482" max="9482" width="20.140625" style="108" customWidth="1"/>
    <col min="9483" max="9483" width="9.85546875" style="108" customWidth="1"/>
    <col min="9484" max="9484" width="13.42578125" style="108" customWidth="1"/>
    <col min="9485" max="9485" width="15.7109375" style="108" customWidth="1"/>
    <col min="9486" max="9487" width="16.42578125" style="108" customWidth="1"/>
    <col min="9488" max="9488" width="14.140625" style="108" customWidth="1"/>
    <col min="9489" max="9489" width="10.7109375" style="108" bestFit="1" customWidth="1"/>
    <col min="9490" max="9734" width="11.42578125" style="108"/>
    <col min="9735" max="9735" width="5.5703125" style="108" customWidth="1"/>
    <col min="9736" max="9736" width="21.140625" style="108" customWidth="1"/>
    <col min="9737" max="9737" width="40.7109375" style="108" customWidth="1"/>
    <col min="9738" max="9738" width="20.140625" style="108" customWidth="1"/>
    <col min="9739" max="9739" width="9.85546875" style="108" customWidth="1"/>
    <col min="9740" max="9740" width="13.42578125" style="108" customWidth="1"/>
    <col min="9741" max="9741" width="15.7109375" style="108" customWidth="1"/>
    <col min="9742" max="9743" width="16.42578125" style="108" customWidth="1"/>
    <col min="9744" max="9744" width="14.140625" style="108" customWidth="1"/>
    <col min="9745" max="9745" width="10.7109375" style="108" bestFit="1" customWidth="1"/>
    <col min="9746" max="9990" width="11.42578125" style="108"/>
    <col min="9991" max="9991" width="5.5703125" style="108" customWidth="1"/>
    <col min="9992" max="9992" width="21.140625" style="108" customWidth="1"/>
    <col min="9993" max="9993" width="40.7109375" style="108" customWidth="1"/>
    <col min="9994" max="9994" width="20.140625" style="108" customWidth="1"/>
    <col min="9995" max="9995" width="9.85546875" style="108" customWidth="1"/>
    <col min="9996" max="9996" width="13.42578125" style="108" customWidth="1"/>
    <col min="9997" max="9997" width="15.7109375" style="108" customWidth="1"/>
    <col min="9998" max="9999" width="16.42578125" style="108" customWidth="1"/>
    <col min="10000" max="10000" width="14.140625" style="108" customWidth="1"/>
    <col min="10001" max="10001" width="10.7109375" style="108" bestFit="1" customWidth="1"/>
    <col min="10002" max="10246" width="11.42578125" style="108"/>
    <col min="10247" max="10247" width="5.5703125" style="108" customWidth="1"/>
    <col min="10248" max="10248" width="21.140625" style="108" customWidth="1"/>
    <col min="10249" max="10249" width="40.7109375" style="108" customWidth="1"/>
    <col min="10250" max="10250" width="20.140625" style="108" customWidth="1"/>
    <col min="10251" max="10251" width="9.85546875" style="108" customWidth="1"/>
    <col min="10252" max="10252" width="13.42578125" style="108" customWidth="1"/>
    <col min="10253" max="10253" width="15.7109375" style="108" customWidth="1"/>
    <col min="10254" max="10255" width="16.42578125" style="108" customWidth="1"/>
    <col min="10256" max="10256" width="14.140625" style="108" customWidth="1"/>
    <col min="10257" max="10257" width="10.7109375" style="108" bestFit="1" customWidth="1"/>
    <col min="10258" max="10502" width="11.42578125" style="108"/>
    <col min="10503" max="10503" width="5.5703125" style="108" customWidth="1"/>
    <col min="10504" max="10504" width="21.140625" style="108" customWidth="1"/>
    <col min="10505" max="10505" width="40.7109375" style="108" customWidth="1"/>
    <col min="10506" max="10506" width="20.140625" style="108" customWidth="1"/>
    <col min="10507" max="10507" width="9.85546875" style="108" customWidth="1"/>
    <col min="10508" max="10508" width="13.42578125" style="108" customWidth="1"/>
    <col min="10509" max="10509" width="15.7109375" style="108" customWidth="1"/>
    <col min="10510" max="10511" width="16.42578125" style="108" customWidth="1"/>
    <col min="10512" max="10512" width="14.140625" style="108" customWidth="1"/>
    <col min="10513" max="10513" width="10.7109375" style="108" bestFit="1" customWidth="1"/>
    <col min="10514" max="10758" width="11.42578125" style="108"/>
    <col min="10759" max="10759" width="5.5703125" style="108" customWidth="1"/>
    <col min="10760" max="10760" width="21.140625" style="108" customWidth="1"/>
    <col min="10761" max="10761" width="40.7109375" style="108" customWidth="1"/>
    <col min="10762" max="10762" width="20.140625" style="108" customWidth="1"/>
    <col min="10763" max="10763" width="9.85546875" style="108" customWidth="1"/>
    <col min="10764" max="10764" width="13.42578125" style="108" customWidth="1"/>
    <col min="10765" max="10765" width="15.7109375" style="108" customWidth="1"/>
    <col min="10766" max="10767" width="16.42578125" style="108" customWidth="1"/>
    <col min="10768" max="10768" width="14.140625" style="108" customWidth="1"/>
    <col min="10769" max="10769" width="10.7109375" style="108" bestFit="1" customWidth="1"/>
    <col min="10770" max="11014" width="11.42578125" style="108"/>
    <col min="11015" max="11015" width="5.5703125" style="108" customWidth="1"/>
    <col min="11016" max="11016" width="21.140625" style="108" customWidth="1"/>
    <col min="11017" max="11017" width="40.7109375" style="108" customWidth="1"/>
    <col min="11018" max="11018" width="20.140625" style="108" customWidth="1"/>
    <col min="11019" max="11019" width="9.85546875" style="108" customWidth="1"/>
    <col min="11020" max="11020" width="13.42578125" style="108" customWidth="1"/>
    <col min="11021" max="11021" width="15.7109375" style="108" customWidth="1"/>
    <col min="11022" max="11023" width="16.42578125" style="108" customWidth="1"/>
    <col min="11024" max="11024" width="14.140625" style="108" customWidth="1"/>
    <col min="11025" max="11025" width="10.7109375" style="108" bestFit="1" customWidth="1"/>
    <col min="11026" max="11270" width="11.42578125" style="108"/>
    <col min="11271" max="11271" width="5.5703125" style="108" customWidth="1"/>
    <col min="11272" max="11272" width="21.140625" style="108" customWidth="1"/>
    <col min="11273" max="11273" width="40.7109375" style="108" customWidth="1"/>
    <col min="11274" max="11274" width="20.140625" style="108" customWidth="1"/>
    <col min="11275" max="11275" width="9.85546875" style="108" customWidth="1"/>
    <col min="11276" max="11276" width="13.42578125" style="108" customWidth="1"/>
    <col min="11277" max="11277" width="15.7109375" style="108" customWidth="1"/>
    <col min="11278" max="11279" width="16.42578125" style="108" customWidth="1"/>
    <col min="11280" max="11280" width="14.140625" style="108" customWidth="1"/>
    <col min="11281" max="11281" width="10.7109375" style="108" bestFit="1" customWidth="1"/>
    <col min="11282" max="11526" width="11.42578125" style="108"/>
    <col min="11527" max="11527" width="5.5703125" style="108" customWidth="1"/>
    <col min="11528" max="11528" width="21.140625" style="108" customWidth="1"/>
    <col min="11529" max="11529" width="40.7109375" style="108" customWidth="1"/>
    <col min="11530" max="11530" width="20.140625" style="108" customWidth="1"/>
    <col min="11531" max="11531" width="9.85546875" style="108" customWidth="1"/>
    <col min="11532" max="11532" width="13.42578125" style="108" customWidth="1"/>
    <col min="11533" max="11533" width="15.7109375" style="108" customWidth="1"/>
    <col min="11534" max="11535" width="16.42578125" style="108" customWidth="1"/>
    <col min="11536" max="11536" width="14.140625" style="108" customWidth="1"/>
    <col min="11537" max="11537" width="10.7109375" style="108" bestFit="1" customWidth="1"/>
    <col min="11538" max="11782" width="11.42578125" style="108"/>
    <col min="11783" max="11783" width="5.5703125" style="108" customWidth="1"/>
    <col min="11784" max="11784" width="21.140625" style="108" customWidth="1"/>
    <col min="11785" max="11785" width="40.7109375" style="108" customWidth="1"/>
    <col min="11786" max="11786" width="20.140625" style="108" customWidth="1"/>
    <col min="11787" max="11787" width="9.85546875" style="108" customWidth="1"/>
    <col min="11788" max="11788" width="13.42578125" style="108" customWidth="1"/>
    <col min="11789" max="11789" width="15.7109375" style="108" customWidth="1"/>
    <col min="11790" max="11791" width="16.42578125" style="108" customWidth="1"/>
    <col min="11792" max="11792" width="14.140625" style="108" customWidth="1"/>
    <col min="11793" max="11793" width="10.7109375" style="108" bestFit="1" customWidth="1"/>
    <col min="11794" max="12038" width="11.42578125" style="108"/>
    <col min="12039" max="12039" width="5.5703125" style="108" customWidth="1"/>
    <col min="12040" max="12040" width="21.140625" style="108" customWidth="1"/>
    <col min="12041" max="12041" width="40.7109375" style="108" customWidth="1"/>
    <col min="12042" max="12042" width="20.140625" style="108" customWidth="1"/>
    <col min="12043" max="12043" width="9.85546875" style="108" customWidth="1"/>
    <col min="12044" max="12044" width="13.42578125" style="108" customWidth="1"/>
    <col min="12045" max="12045" width="15.7109375" style="108" customWidth="1"/>
    <col min="12046" max="12047" width="16.42578125" style="108" customWidth="1"/>
    <col min="12048" max="12048" width="14.140625" style="108" customWidth="1"/>
    <col min="12049" max="12049" width="10.7109375" style="108" bestFit="1" customWidth="1"/>
    <col min="12050" max="12294" width="11.42578125" style="108"/>
    <col min="12295" max="12295" width="5.5703125" style="108" customWidth="1"/>
    <col min="12296" max="12296" width="21.140625" style="108" customWidth="1"/>
    <col min="12297" max="12297" width="40.7109375" style="108" customWidth="1"/>
    <col min="12298" max="12298" width="20.140625" style="108" customWidth="1"/>
    <col min="12299" max="12299" width="9.85546875" style="108" customWidth="1"/>
    <col min="12300" max="12300" width="13.42578125" style="108" customWidth="1"/>
    <col min="12301" max="12301" width="15.7109375" style="108" customWidth="1"/>
    <col min="12302" max="12303" width="16.42578125" style="108" customWidth="1"/>
    <col min="12304" max="12304" width="14.140625" style="108" customWidth="1"/>
    <col min="12305" max="12305" width="10.7109375" style="108" bestFit="1" customWidth="1"/>
    <col min="12306" max="12550" width="11.42578125" style="108"/>
    <col min="12551" max="12551" width="5.5703125" style="108" customWidth="1"/>
    <col min="12552" max="12552" width="21.140625" style="108" customWidth="1"/>
    <col min="12553" max="12553" width="40.7109375" style="108" customWidth="1"/>
    <col min="12554" max="12554" width="20.140625" style="108" customWidth="1"/>
    <col min="12555" max="12555" width="9.85546875" style="108" customWidth="1"/>
    <col min="12556" max="12556" width="13.42578125" style="108" customWidth="1"/>
    <col min="12557" max="12557" width="15.7109375" style="108" customWidth="1"/>
    <col min="12558" max="12559" width="16.42578125" style="108" customWidth="1"/>
    <col min="12560" max="12560" width="14.140625" style="108" customWidth="1"/>
    <col min="12561" max="12561" width="10.7109375" style="108" bestFit="1" customWidth="1"/>
    <col min="12562" max="12806" width="11.42578125" style="108"/>
    <col min="12807" max="12807" width="5.5703125" style="108" customWidth="1"/>
    <col min="12808" max="12808" width="21.140625" style="108" customWidth="1"/>
    <col min="12809" max="12809" width="40.7109375" style="108" customWidth="1"/>
    <col min="12810" max="12810" width="20.140625" style="108" customWidth="1"/>
    <col min="12811" max="12811" width="9.85546875" style="108" customWidth="1"/>
    <col min="12812" max="12812" width="13.42578125" style="108" customWidth="1"/>
    <col min="12813" max="12813" width="15.7109375" style="108" customWidth="1"/>
    <col min="12814" max="12815" width="16.42578125" style="108" customWidth="1"/>
    <col min="12816" max="12816" width="14.140625" style="108" customWidth="1"/>
    <col min="12817" max="12817" width="10.7109375" style="108" bestFit="1" customWidth="1"/>
    <col min="12818" max="13062" width="11.42578125" style="108"/>
    <col min="13063" max="13063" width="5.5703125" style="108" customWidth="1"/>
    <col min="13064" max="13064" width="21.140625" style="108" customWidth="1"/>
    <col min="13065" max="13065" width="40.7109375" style="108" customWidth="1"/>
    <col min="13066" max="13066" width="20.140625" style="108" customWidth="1"/>
    <col min="13067" max="13067" width="9.85546875" style="108" customWidth="1"/>
    <col min="13068" max="13068" width="13.42578125" style="108" customWidth="1"/>
    <col min="13069" max="13069" width="15.7109375" style="108" customWidth="1"/>
    <col min="13070" max="13071" width="16.42578125" style="108" customWidth="1"/>
    <col min="13072" max="13072" width="14.140625" style="108" customWidth="1"/>
    <col min="13073" max="13073" width="10.7109375" style="108" bestFit="1" customWidth="1"/>
    <col min="13074" max="13318" width="11.42578125" style="108"/>
    <col min="13319" max="13319" width="5.5703125" style="108" customWidth="1"/>
    <col min="13320" max="13320" width="21.140625" style="108" customWidth="1"/>
    <col min="13321" max="13321" width="40.7109375" style="108" customWidth="1"/>
    <col min="13322" max="13322" width="20.140625" style="108" customWidth="1"/>
    <col min="13323" max="13323" width="9.85546875" style="108" customWidth="1"/>
    <col min="13324" max="13324" width="13.42578125" style="108" customWidth="1"/>
    <col min="13325" max="13325" width="15.7109375" style="108" customWidth="1"/>
    <col min="13326" max="13327" width="16.42578125" style="108" customWidth="1"/>
    <col min="13328" max="13328" width="14.140625" style="108" customWidth="1"/>
    <col min="13329" max="13329" width="10.7109375" style="108" bestFit="1" customWidth="1"/>
    <col min="13330" max="13574" width="11.42578125" style="108"/>
    <col min="13575" max="13575" width="5.5703125" style="108" customWidth="1"/>
    <col min="13576" max="13576" width="21.140625" style="108" customWidth="1"/>
    <col min="13577" max="13577" width="40.7109375" style="108" customWidth="1"/>
    <col min="13578" max="13578" width="20.140625" style="108" customWidth="1"/>
    <col min="13579" max="13579" width="9.85546875" style="108" customWidth="1"/>
    <col min="13580" max="13580" width="13.42578125" style="108" customWidth="1"/>
    <col min="13581" max="13581" width="15.7109375" style="108" customWidth="1"/>
    <col min="13582" max="13583" width="16.42578125" style="108" customWidth="1"/>
    <col min="13584" max="13584" width="14.140625" style="108" customWidth="1"/>
    <col min="13585" max="13585" width="10.7109375" style="108" bestFit="1" customWidth="1"/>
    <col min="13586" max="13830" width="11.42578125" style="108"/>
    <col min="13831" max="13831" width="5.5703125" style="108" customWidth="1"/>
    <col min="13832" max="13832" width="21.140625" style="108" customWidth="1"/>
    <col min="13833" max="13833" width="40.7109375" style="108" customWidth="1"/>
    <col min="13834" max="13834" width="20.140625" style="108" customWidth="1"/>
    <col min="13835" max="13835" width="9.85546875" style="108" customWidth="1"/>
    <col min="13836" max="13836" width="13.42578125" style="108" customWidth="1"/>
    <col min="13837" max="13837" width="15.7109375" style="108" customWidth="1"/>
    <col min="13838" max="13839" width="16.42578125" style="108" customWidth="1"/>
    <col min="13840" max="13840" width="14.140625" style="108" customWidth="1"/>
    <col min="13841" max="13841" width="10.7109375" style="108" bestFit="1" customWidth="1"/>
    <col min="13842" max="14086" width="11.42578125" style="108"/>
    <col min="14087" max="14087" width="5.5703125" style="108" customWidth="1"/>
    <col min="14088" max="14088" width="21.140625" style="108" customWidth="1"/>
    <col min="14089" max="14089" width="40.7109375" style="108" customWidth="1"/>
    <col min="14090" max="14090" width="20.140625" style="108" customWidth="1"/>
    <col min="14091" max="14091" width="9.85546875" style="108" customWidth="1"/>
    <col min="14092" max="14092" width="13.42578125" style="108" customWidth="1"/>
    <col min="14093" max="14093" width="15.7109375" style="108" customWidth="1"/>
    <col min="14094" max="14095" width="16.42578125" style="108" customWidth="1"/>
    <col min="14096" max="14096" width="14.140625" style="108" customWidth="1"/>
    <col min="14097" max="14097" width="10.7109375" style="108" bestFit="1" customWidth="1"/>
    <col min="14098" max="14342" width="11.42578125" style="108"/>
    <col min="14343" max="14343" width="5.5703125" style="108" customWidth="1"/>
    <col min="14344" max="14344" width="21.140625" style="108" customWidth="1"/>
    <col min="14345" max="14345" width="40.7109375" style="108" customWidth="1"/>
    <col min="14346" max="14346" width="20.140625" style="108" customWidth="1"/>
    <col min="14347" max="14347" width="9.85546875" style="108" customWidth="1"/>
    <col min="14348" max="14348" width="13.42578125" style="108" customWidth="1"/>
    <col min="14349" max="14349" width="15.7109375" style="108" customWidth="1"/>
    <col min="14350" max="14351" width="16.42578125" style="108" customWidth="1"/>
    <col min="14352" max="14352" width="14.140625" style="108" customWidth="1"/>
    <col min="14353" max="14353" width="10.7109375" style="108" bestFit="1" customWidth="1"/>
    <col min="14354" max="14598" width="11.42578125" style="108"/>
    <col min="14599" max="14599" width="5.5703125" style="108" customWidth="1"/>
    <col min="14600" max="14600" width="21.140625" style="108" customWidth="1"/>
    <col min="14601" max="14601" width="40.7109375" style="108" customWidth="1"/>
    <col min="14602" max="14602" width="20.140625" style="108" customWidth="1"/>
    <col min="14603" max="14603" width="9.85546875" style="108" customWidth="1"/>
    <col min="14604" max="14604" width="13.42578125" style="108" customWidth="1"/>
    <col min="14605" max="14605" width="15.7109375" style="108" customWidth="1"/>
    <col min="14606" max="14607" width="16.42578125" style="108" customWidth="1"/>
    <col min="14608" max="14608" width="14.140625" style="108" customWidth="1"/>
    <col min="14609" max="14609" width="10.7109375" style="108" bestFit="1" customWidth="1"/>
    <col min="14610" max="14854" width="11.42578125" style="108"/>
    <col min="14855" max="14855" width="5.5703125" style="108" customWidth="1"/>
    <col min="14856" max="14856" width="21.140625" style="108" customWidth="1"/>
    <col min="14857" max="14857" width="40.7109375" style="108" customWidth="1"/>
    <col min="14858" max="14858" width="20.140625" style="108" customWidth="1"/>
    <col min="14859" max="14859" width="9.85546875" style="108" customWidth="1"/>
    <col min="14860" max="14860" width="13.42578125" style="108" customWidth="1"/>
    <col min="14861" max="14861" width="15.7109375" style="108" customWidth="1"/>
    <col min="14862" max="14863" width="16.42578125" style="108" customWidth="1"/>
    <col min="14864" max="14864" width="14.140625" style="108" customWidth="1"/>
    <col min="14865" max="14865" width="10.7109375" style="108" bestFit="1" customWidth="1"/>
    <col min="14866" max="15110" width="11.42578125" style="108"/>
    <col min="15111" max="15111" width="5.5703125" style="108" customWidth="1"/>
    <col min="15112" max="15112" width="21.140625" style="108" customWidth="1"/>
    <col min="15113" max="15113" width="40.7109375" style="108" customWidth="1"/>
    <col min="15114" max="15114" width="20.140625" style="108" customWidth="1"/>
    <col min="15115" max="15115" width="9.85546875" style="108" customWidth="1"/>
    <col min="15116" max="15116" width="13.42578125" style="108" customWidth="1"/>
    <col min="15117" max="15117" width="15.7109375" style="108" customWidth="1"/>
    <col min="15118" max="15119" width="16.42578125" style="108" customWidth="1"/>
    <col min="15120" max="15120" width="14.140625" style="108" customWidth="1"/>
    <col min="15121" max="15121" width="10.7109375" style="108" bestFit="1" customWidth="1"/>
    <col min="15122" max="15366" width="11.42578125" style="108"/>
    <col min="15367" max="15367" width="5.5703125" style="108" customWidth="1"/>
    <col min="15368" max="15368" width="21.140625" style="108" customWidth="1"/>
    <col min="15369" max="15369" width="40.7109375" style="108" customWidth="1"/>
    <col min="15370" max="15370" width="20.140625" style="108" customWidth="1"/>
    <col min="15371" max="15371" width="9.85546875" style="108" customWidth="1"/>
    <col min="15372" max="15372" width="13.42578125" style="108" customWidth="1"/>
    <col min="15373" max="15373" width="15.7109375" style="108" customWidth="1"/>
    <col min="15374" max="15375" width="16.42578125" style="108" customWidth="1"/>
    <col min="15376" max="15376" width="14.140625" style="108" customWidth="1"/>
    <col min="15377" max="15377" width="10.7109375" style="108" bestFit="1" customWidth="1"/>
    <col min="15378" max="15622" width="11.42578125" style="108"/>
    <col min="15623" max="15623" width="5.5703125" style="108" customWidth="1"/>
    <col min="15624" max="15624" width="21.140625" style="108" customWidth="1"/>
    <col min="15625" max="15625" width="40.7109375" style="108" customWidth="1"/>
    <col min="15626" max="15626" width="20.140625" style="108" customWidth="1"/>
    <col min="15627" max="15627" width="9.85546875" style="108" customWidth="1"/>
    <col min="15628" max="15628" width="13.42578125" style="108" customWidth="1"/>
    <col min="15629" max="15629" width="15.7109375" style="108" customWidth="1"/>
    <col min="15630" max="15631" width="16.42578125" style="108" customWidth="1"/>
    <col min="15632" max="15632" width="14.140625" style="108" customWidth="1"/>
    <col min="15633" max="15633" width="10.7109375" style="108" bestFit="1" customWidth="1"/>
    <col min="15634" max="15878" width="11.42578125" style="108"/>
    <col min="15879" max="15879" width="5.5703125" style="108" customWidth="1"/>
    <col min="15880" max="15880" width="21.140625" style="108" customWidth="1"/>
    <col min="15881" max="15881" width="40.7109375" style="108" customWidth="1"/>
    <col min="15882" max="15882" width="20.140625" style="108" customWidth="1"/>
    <col min="15883" max="15883" width="9.85546875" style="108" customWidth="1"/>
    <col min="15884" max="15884" width="13.42578125" style="108" customWidth="1"/>
    <col min="15885" max="15885" width="15.7109375" style="108" customWidth="1"/>
    <col min="15886" max="15887" width="16.42578125" style="108" customWidth="1"/>
    <col min="15888" max="15888" width="14.140625" style="108" customWidth="1"/>
    <col min="15889" max="15889" width="10.7109375" style="108" bestFit="1" customWidth="1"/>
    <col min="15890" max="16134" width="11.42578125" style="108"/>
    <col min="16135" max="16135" width="5.5703125" style="108" customWidth="1"/>
    <col min="16136" max="16136" width="21.140625" style="108" customWidth="1"/>
    <col min="16137" max="16137" width="40.7109375" style="108" customWidth="1"/>
    <col min="16138" max="16138" width="20.140625" style="108" customWidth="1"/>
    <col min="16139" max="16139" width="9.85546875" style="108" customWidth="1"/>
    <col min="16140" max="16140" width="13.42578125" style="108" customWidth="1"/>
    <col min="16141" max="16141" width="15.7109375" style="108" customWidth="1"/>
    <col min="16142" max="16143" width="16.42578125" style="108" customWidth="1"/>
    <col min="16144" max="16144" width="14.140625" style="108" customWidth="1"/>
    <col min="16145" max="16145" width="10.7109375" style="108" bestFit="1" customWidth="1"/>
    <col min="16146" max="16384" width="11.42578125" style="108"/>
  </cols>
  <sheetData>
    <row r="1" spans="1:17" ht="15.75" customHeight="1" thickBot="1" x14ac:dyDescent="0.3">
      <c r="A1" s="107"/>
      <c r="B1" s="108"/>
      <c r="C1" s="109"/>
      <c r="D1" s="109"/>
      <c r="E1" s="109"/>
      <c r="F1" s="109"/>
      <c r="G1" s="109"/>
      <c r="H1" s="109"/>
      <c r="I1" s="109"/>
      <c r="J1" s="109"/>
      <c r="K1" s="109"/>
      <c r="L1" s="109"/>
      <c r="M1" s="109"/>
      <c r="N1" s="110"/>
    </row>
    <row r="2" spans="1:17" ht="39" customHeight="1" x14ac:dyDescent="0.25">
      <c r="B2" s="111"/>
      <c r="C2" s="112"/>
      <c r="D2" s="112"/>
      <c r="E2" s="492" t="s">
        <v>245</v>
      </c>
      <c r="F2" s="493"/>
      <c r="G2" s="494"/>
      <c r="H2" s="113"/>
      <c r="I2" s="113"/>
      <c r="J2" s="113"/>
      <c r="K2" s="113"/>
      <c r="L2" s="113"/>
      <c r="M2" s="113"/>
    </row>
    <row r="3" spans="1:17" ht="39" customHeight="1" thickBot="1" x14ac:dyDescent="0.3">
      <c r="B3" s="114"/>
      <c r="C3" s="115"/>
      <c r="D3" s="115"/>
      <c r="E3" s="495"/>
      <c r="F3" s="496"/>
      <c r="G3" s="497"/>
      <c r="H3" s="113"/>
      <c r="I3" s="113"/>
      <c r="J3" s="113"/>
      <c r="K3" s="113"/>
      <c r="L3" s="113"/>
      <c r="M3" s="113"/>
    </row>
    <row r="4" spans="1:17" ht="15.75" customHeight="1" x14ac:dyDescent="0.25">
      <c r="B4" s="116"/>
      <c r="C4" s="116"/>
      <c r="D4" s="116"/>
      <c r="E4" s="109"/>
      <c r="F4" s="109"/>
      <c r="G4" s="109"/>
      <c r="H4" s="109"/>
      <c r="I4" s="109"/>
      <c r="J4" s="109"/>
      <c r="K4" s="109"/>
      <c r="L4" s="109"/>
      <c r="M4" s="109"/>
    </row>
    <row r="6" spans="1:17" ht="15.75" customHeight="1" x14ac:dyDescent="0.25">
      <c r="B6" s="117">
        <v>0</v>
      </c>
      <c r="C6" s="118"/>
      <c r="D6" s="119"/>
      <c r="E6" s="498" t="s">
        <v>246</v>
      </c>
      <c r="F6" s="499"/>
      <c r="G6" s="120">
        <f>G67</f>
        <v>536407560</v>
      </c>
      <c r="H6" s="121"/>
      <c r="I6" s="121"/>
      <c r="J6" s="121"/>
      <c r="K6" s="121"/>
      <c r="L6" s="121"/>
      <c r="M6" s="121"/>
    </row>
    <row r="7" spans="1:17" ht="29.25" customHeight="1" x14ac:dyDescent="0.25">
      <c r="B7" s="122" t="s">
        <v>247</v>
      </c>
      <c r="C7" s="500" t="s">
        <v>248</v>
      </c>
      <c r="D7" s="501"/>
      <c r="E7" s="501"/>
      <c r="F7" s="501"/>
      <c r="G7" s="502"/>
      <c r="H7" s="123"/>
      <c r="I7" s="123"/>
      <c r="J7" s="123"/>
      <c r="K7" s="123"/>
      <c r="L7" s="123"/>
      <c r="M7" s="123"/>
    </row>
    <row r="8" spans="1:17" ht="15.75" customHeight="1" x14ac:dyDescent="0.25">
      <c r="B8" s="122" t="s">
        <v>249</v>
      </c>
      <c r="C8" s="503">
        <v>42879</v>
      </c>
      <c r="D8" s="504"/>
      <c r="E8" s="504"/>
      <c r="F8" s="504"/>
      <c r="G8" s="505"/>
      <c r="H8" s="124"/>
      <c r="I8" s="124"/>
      <c r="J8" s="124"/>
      <c r="K8" s="124"/>
      <c r="L8" s="124"/>
      <c r="M8" s="124"/>
    </row>
    <row r="9" spans="1:17" ht="15.75" customHeight="1" x14ac:dyDescent="0.25">
      <c r="B9" s="122" t="s">
        <v>250</v>
      </c>
      <c r="C9" s="503">
        <v>43243</v>
      </c>
      <c r="D9" s="504"/>
      <c r="E9" s="504"/>
      <c r="F9" s="504"/>
      <c r="G9" s="505"/>
      <c r="H9" s="124"/>
      <c r="I9" s="124"/>
      <c r="J9" s="124"/>
      <c r="K9" s="124"/>
      <c r="L9" s="124"/>
      <c r="M9" s="124"/>
    </row>
    <row r="10" spans="1:17" ht="15.75" customHeight="1" x14ac:dyDescent="0.25">
      <c r="B10" s="122" t="s">
        <v>251</v>
      </c>
      <c r="C10" s="489"/>
      <c r="D10" s="490"/>
      <c r="E10" s="490"/>
      <c r="F10" s="490"/>
      <c r="G10" s="491"/>
      <c r="H10" s="125"/>
      <c r="I10" s="125"/>
      <c r="J10" s="125"/>
      <c r="K10" s="125"/>
      <c r="L10" s="125"/>
      <c r="M10" s="125"/>
    </row>
    <row r="11" spans="1:17" ht="15.75" customHeight="1" thickBot="1" x14ac:dyDescent="0.3"/>
    <row r="12" spans="1:17" s="113" customFormat="1" ht="18.75" customHeight="1" thickBot="1" x14ac:dyDescent="0.3">
      <c r="A12" s="474" t="s">
        <v>252</v>
      </c>
      <c r="B12" s="483" t="s">
        <v>253</v>
      </c>
      <c r="C12" s="484"/>
      <c r="D12" s="476" t="s">
        <v>254</v>
      </c>
      <c r="E12" s="481" t="s">
        <v>255</v>
      </c>
      <c r="F12" s="481"/>
      <c r="G12" s="482"/>
      <c r="H12" s="471" t="s">
        <v>256</v>
      </c>
      <c r="I12" s="472"/>
      <c r="J12" s="473"/>
      <c r="K12" s="471" t="s">
        <v>257</v>
      </c>
      <c r="L12" s="472"/>
      <c r="M12" s="473"/>
      <c r="N12" s="478" t="s">
        <v>193</v>
      </c>
      <c r="O12" s="479"/>
      <c r="P12" s="480"/>
      <c r="Q12" s="113" t="s">
        <v>258</v>
      </c>
    </row>
    <row r="13" spans="1:17" s="113" customFormat="1" ht="45.75" customHeight="1" thickBot="1" x14ac:dyDescent="0.3">
      <c r="A13" s="475"/>
      <c r="B13" s="485"/>
      <c r="C13" s="486"/>
      <c r="D13" s="477"/>
      <c r="E13" s="330" t="s">
        <v>259</v>
      </c>
      <c r="F13" s="299" t="s">
        <v>260</v>
      </c>
      <c r="G13" s="300" t="s">
        <v>261</v>
      </c>
      <c r="H13" s="299" t="s">
        <v>259</v>
      </c>
      <c r="I13" s="299" t="s">
        <v>260</v>
      </c>
      <c r="J13" s="300" t="s">
        <v>261</v>
      </c>
      <c r="K13" s="328" t="s">
        <v>259</v>
      </c>
      <c r="L13" s="299" t="s">
        <v>260</v>
      </c>
      <c r="M13" s="300" t="s">
        <v>261</v>
      </c>
      <c r="N13" s="327" t="s">
        <v>262</v>
      </c>
      <c r="O13" s="127" t="s">
        <v>263</v>
      </c>
      <c r="P13" s="128" t="s">
        <v>264</v>
      </c>
    </row>
    <row r="14" spans="1:17" s="134" customFormat="1" ht="40.5" customHeight="1" x14ac:dyDescent="0.25">
      <c r="A14" s="129">
        <v>0</v>
      </c>
      <c r="B14" s="130" t="s">
        <v>265</v>
      </c>
      <c r="C14" s="130" t="s">
        <v>266</v>
      </c>
      <c r="D14" s="131"/>
      <c r="E14" s="306"/>
      <c r="F14" s="131"/>
      <c r="G14" s="131"/>
      <c r="H14" s="132"/>
      <c r="I14" s="131"/>
      <c r="J14" s="133"/>
      <c r="K14" s="132"/>
      <c r="L14" s="131"/>
      <c r="M14" s="133"/>
      <c r="N14" s="469"/>
      <c r="O14" s="469"/>
      <c r="P14" s="470"/>
    </row>
    <row r="15" spans="1:17" s="134" customFormat="1" ht="32.25" customHeight="1" x14ac:dyDescent="0.25">
      <c r="A15" s="135">
        <v>0.1</v>
      </c>
      <c r="B15" s="136" t="s">
        <v>267</v>
      </c>
      <c r="C15" s="137" t="s">
        <v>268</v>
      </c>
      <c r="D15" s="138" t="s">
        <v>269</v>
      </c>
      <c r="E15" s="139">
        <v>8</v>
      </c>
      <c r="F15" s="325">
        <v>5500000</v>
      </c>
      <c r="G15" s="141">
        <v>44000000</v>
      </c>
      <c r="H15" s="312">
        <f t="shared" ref="H15:I22" si="0">+E15</f>
        <v>8</v>
      </c>
      <c r="I15" s="140">
        <f t="shared" si="0"/>
        <v>5500000</v>
      </c>
      <c r="J15" s="158">
        <f>+H15*I15</f>
        <v>44000000</v>
      </c>
      <c r="K15" s="312">
        <v>8</v>
      </c>
      <c r="L15" s="140">
        <f>+I15</f>
        <v>5500000</v>
      </c>
      <c r="M15" s="158">
        <f>+K15*L15</f>
        <v>44000000</v>
      </c>
      <c r="N15" s="142">
        <f>G15</f>
        <v>44000000</v>
      </c>
      <c r="O15" s="140">
        <v>44000000</v>
      </c>
      <c r="P15" s="143">
        <f>O15/N15</f>
        <v>1</v>
      </c>
      <c r="Q15" s="144"/>
    </row>
    <row r="16" spans="1:17" s="134" customFormat="1" ht="21.75" customHeight="1" x14ac:dyDescent="0.25">
      <c r="A16" s="145">
        <v>0.2</v>
      </c>
      <c r="B16" s="146" t="s">
        <v>270</v>
      </c>
      <c r="C16" s="137" t="s">
        <v>271</v>
      </c>
      <c r="D16" s="138" t="s">
        <v>269</v>
      </c>
      <c r="E16" s="139">
        <v>7</v>
      </c>
      <c r="F16" s="326">
        <v>4600000</v>
      </c>
      <c r="G16" s="141">
        <v>32200000</v>
      </c>
      <c r="H16" s="312">
        <f t="shared" si="0"/>
        <v>7</v>
      </c>
      <c r="I16" s="140">
        <f t="shared" si="0"/>
        <v>4600000</v>
      </c>
      <c r="J16" s="158">
        <f t="shared" ref="J16:J22" si="1">+H16*I16</f>
        <v>32200000</v>
      </c>
      <c r="K16" s="312">
        <v>7</v>
      </c>
      <c r="L16" s="140">
        <f t="shared" ref="L16:L22" si="2">+I16</f>
        <v>4600000</v>
      </c>
      <c r="M16" s="158">
        <f t="shared" ref="M16:M22" si="3">+K16*L16</f>
        <v>32200000</v>
      </c>
      <c r="N16" s="142">
        <f t="shared" ref="N16:N22" si="4">G16</f>
        <v>32200000</v>
      </c>
      <c r="O16" s="140">
        <v>32200000</v>
      </c>
      <c r="P16" s="143">
        <f t="shared" ref="P16:P66" si="5">O16/N16</f>
        <v>1</v>
      </c>
      <c r="Q16" s="144"/>
    </row>
    <row r="17" spans="1:17" s="134" customFormat="1" ht="21.75" customHeight="1" x14ac:dyDescent="0.25">
      <c r="A17" s="145">
        <v>0.3</v>
      </c>
      <c r="B17" s="146" t="s">
        <v>272</v>
      </c>
      <c r="C17" s="137" t="s">
        <v>273</v>
      </c>
      <c r="D17" s="138" t="s">
        <v>269</v>
      </c>
      <c r="E17" s="139">
        <v>3</v>
      </c>
      <c r="F17" s="326">
        <v>4600000</v>
      </c>
      <c r="G17" s="141">
        <v>13800000</v>
      </c>
      <c r="H17" s="312">
        <f t="shared" si="0"/>
        <v>3</v>
      </c>
      <c r="I17" s="140">
        <f t="shared" si="0"/>
        <v>4600000</v>
      </c>
      <c r="J17" s="158">
        <f t="shared" si="1"/>
        <v>13800000</v>
      </c>
      <c r="K17" s="312">
        <v>3</v>
      </c>
      <c r="L17" s="140">
        <f t="shared" si="2"/>
        <v>4600000</v>
      </c>
      <c r="M17" s="158">
        <f t="shared" si="3"/>
        <v>13800000</v>
      </c>
      <c r="N17" s="142">
        <f t="shared" si="4"/>
        <v>13800000</v>
      </c>
      <c r="O17" s="140">
        <v>13800000</v>
      </c>
      <c r="P17" s="143">
        <f t="shared" si="5"/>
        <v>1</v>
      </c>
      <c r="Q17" s="144"/>
    </row>
    <row r="18" spans="1:17" s="134" customFormat="1" ht="21.75" customHeight="1" x14ac:dyDescent="0.25">
      <c r="A18" s="145">
        <v>0.4</v>
      </c>
      <c r="B18" s="146" t="s">
        <v>274</v>
      </c>
      <c r="C18" s="137" t="s">
        <v>275</v>
      </c>
      <c r="D18" s="138" t="s">
        <v>269</v>
      </c>
      <c r="E18" s="139">
        <v>7</v>
      </c>
      <c r="F18" s="326">
        <v>2500000</v>
      </c>
      <c r="G18" s="141">
        <v>17500000</v>
      </c>
      <c r="H18" s="312">
        <f t="shared" si="0"/>
        <v>7</v>
      </c>
      <c r="I18" s="140">
        <f t="shared" si="0"/>
        <v>2500000</v>
      </c>
      <c r="J18" s="158">
        <f t="shared" si="1"/>
        <v>17500000</v>
      </c>
      <c r="K18" s="312">
        <v>7</v>
      </c>
      <c r="L18" s="140">
        <f t="shared" si="2"/>
        <v>2500000</v>
      </c>
      <c r="M18" s="158">
        <f t="shared" si="3"/>
        <v>17500000</v>
      </c>
      <c r="N18" s="142">
        <f t="shared" si="4"/>
        <v>17500000</v>
      </c>
      <c r="O18" s="140">
        <v>17500000</v>
      </c>
      <c r="P18" s="143">
        <f t="shared" si="5"/>
        <v>1</v>
      </c>
      <c r="Q18" s="144"/>
    </row>
    <row r="19" spans="1:17" s="134" customFormat="1" ht="15" customHeight="1" x14ac:dyDescent="0.25">
      <c r="A19" s="145">
        <v>0.5</v>
      </c>
      <c r="B19" s="146" t="s">
        <v>276</v>
      </c>
      <c r="C19" s="137" t="s">
        <v>277</v>
      </c>
      <c r="D19" s="138" t="s">
        <v>269</v>
      </c>
      <c r="E19" s="139">
        <v>30</v>
      </c>
      <c r="F19" s="326">
        <v>2400000</v>
      </c>
      <c r="G19" s="141">
        <v>72000000</v>
      </c>
      <c r="H19" s="312">
        <f t="shared" si="0"/>
        <v>30</v>
      </c>
      <c r="I19" s="140">
        <f t="shared" si="0"/>
        <v>2400000</v>
      </c>
      <c r="J19" s="158">
        <f t="shared" si="1"/>
        <v>72000000</v>
      </c>
      <c r="K19" s="312">
        <v>30</v>
      </c>
      <c r="L19" s="140">
        <f t="shared" si="2"/>
        <v>2400000</v>
      </c>
      <c r="M19" s="158">
        <f t="shared" si="3"/>
        <v>72000000</v>
      </c>
      <c r="N19" s="142">
        <f t="shared" si="4"/>
        <v>72000000</v>
      </c>
      <c r="O19" s="140">
        <v>72000000</v>
      </c>
      <c r="P19" s="143">
        <f t="shared" si="5"/>
        <v>1</v>
      </c>
      <c r="Q19" s="144"/>
    </row>
    <row r="20" spans="1:17" s="134" customFormat="1" ht="15" customHeight="1" x14ac:dyDescent="0.25">
      <c r="A20" s="145">
        <v>0.4</v>
      </c>
      <c r="B20" s="146" t="s">
        <v>278</v>
      </c>
      <c r="C20" s="313" t="s">
        <v>279</v>
      </c>
      <c r="D20" s="138" t="s">
        <v>269</v>
      </c>
      <c r="E20" s="139">
        <v>4</v>
      </c>
      <c r="F20" s="326">
        <v>2500000</v>
      </c>
      <c r="G20" s="141">
        <v>10000000</v>
      </c>
      <c r="H20" s="312">
        <f t="shared" si="0"/>
        <v>4</v>
      </c>
      <c r="I20" s="140">
        <f t="shared" si="0"/>
        <v>2500000</v>
      </c>
      <c r="J20" s="158">
        <f t="shared" si="1"/>
        <v>10000000</v>
      </c>
      <c r="K20" s="312">
        <v>4</v>
      </c>
      <c r="L20" s="140">
        <f t="shared" si="2"/>
        <v>2500000</v>
      </c>
      <c r="M20" s="158">
        <f t="shared" si="3"/>
        <v>10000000</v>
      </c>
      <c r="N20" s="142">
        <f t="shared" si="4"/>
        <v>10000000</v>
      </c>
      <c r="O20" s="140">
        <f>N20</f>
        <v>10000000</v>
      </c>
      <c r="P20" s="143">
        <f t="shared" si="5"/>
        <v>1</v>
      </c>
      <c r="Q20" s="148">
        <f t="shared" ref="Q20:Q22" si="6">N20-O20</f>
        <v>0</v>
      </c>
    </row>
    <row r="21" spans="1:17" s="134" customFormat="1" ht="15" customHeight="1" x14ac:dyDescent="0.25">
      <c r="A21" s="145">
        <v>0.3</v>
      </c>
      <c r="B21" s="146" t="s">
        <v>278</v>
      </c>
      <c r="C21" s="314" t="s">
        <v>280</v>
      </c>
      <c r="D21" s="138" t="s">
        <v>269</v>
      </c>
      <c r="E21" s="139">
        <v>5</v>
      </c>
      <c r="F21" s="326">
        <f>G21/E21</f>
        <v>4300000.0000000009</v>
      </c>
      <c r="G21" s="141">
        <v>21500000.000000004</v>
      </c>
      <c r="H21" s="312">
        <f t="shared" si="0"/>
        <v>5</v>
      </c>
      <c r="I21" s="140">
        <f t="shared" si="0"/>
        <v>4300000.0000000009</v>
      </c>
      <c r="J21" s="158">
        <f t="shared" si="1"/>
        <v>21500000.000000004</v>
      </c>
      <c r="K21" s="312">
        <v>5</v>
      </c>
      <c r="L21" s="140">
        <f t="shared" si="2"/>
        <v>4300000.0000000009</v>
      </c>
      <c r="M21" s="158">
        <f t="shared" si="3"/>
        <v>21500000.000000004</v>
      </c>
      <c r="N21" s="142">
        <f t="shared" si="4"/>
        <v>21500000.000000004</v>
      </c>
      <c r="O21" s="140">
        <v>21500000</v>
      </c>
      <c r="P21" s="143">
        <f t="shared" si="5"/>
        <v>0.99999999999999978</v>
      </c>
      <c r="Q21" s="148"/>
    </row>
    <row r="22" spans="1:17" s="134" customFormat="1" ht="15" customHeight="1" x14ac:dyDescent="0.25">
      <c r="A22" s="145">
        <v>0.5</v>
      </c>
      <c r="B22" s="146" t="s">
        <v>278</v>
      </c>
      <c r="C22" s="315" t="s">
        <v>281</v>
      </c>
      <c r="D22" s="138" t="s">
        <v>282</v>
      </c>
      <c r="E22" s="139">
        <v>4</v>
      </c>
      <c r="F22" s="326">
        <f>G22/E22</f>
        <v>11000000.000000004</v>
      </c>
      <c r="G22" s="141">
        <v>44000000.000000015</v>
      </c>
      <c r="H22" s="312">
        <f t="shared" si="0"/>
        <v>4</v>
      </c>
      <c r="I22" s="140">
        <f t="shared" si="0"/>
        <v>11000000.000000004</v>
      </c>
      <c r="J22" s="158">
        <f t="shared" si="1"/>
        <v>44000000.000000015</v>
      </c>
      <c r="K22" s="312">
        <v>4</v>
      </c>
      <c r="L22" s="140">
        <f t="shared" si="2"/>
        <v>11000000.000000004</v>
      </c>
      <c r="M22" s="158">
        <f t="shared" si="3"/>
        <v>44000000.000000015</v>
      </c>
      <c r="N22" s="142">
        <f t="shared" si="4"/>
        <v>44000000.000000015</v>
      </c>
      <c r="O22" s="140">
        <f>N22</f>
        <v>44000000.000000015</v>
      </c>
      <c r="P22" s="143">
        <f t="shared" si="5"/>
        <v>1</v>
      </c>
      <c r="Q22" s="148">
        <f t="shared" si="6"/>
        <v>0</v>
      </c>
    </row>
    <row r="23" spans="1:17" s="157" customFormat="1" ht="19.5" customHeight="1" thickBot="1" x14ac:dyDescent="0.3">
      <c r="A23" s="149"/>
      <c r="B23" s="150" t="s">
        <v>283</v>
      </c>
      <c r="C23" s="151"/>
      <c r="D23" s="321"/>
      <c r="E23" s="305"/>
      <c r="F23" s="153"/>
      <c r="G23" s="154">
        <f>SUM(G15:G22)</f>
        <v>255000000</v>
      </c>
      <c r="H23" s="301"/>
      <c r="I23" s="169"/>
      <c r="J23" s="154">
        <f>SUM(J15:J22)</f>
        <v>255000000</v>
      </c>
      <c r="K23" s="301"/>
      <c r="L23" s="169"/>
      <c r="M23" s="329">
        <f>SUM(M15:M22)</f>
        <v>255000000</v>
      </c>
      <c r="N23" s="155">
        <f t="shared" ref="N23:O23" si="7">SUM(N15:N22)</f>
        <v>255000000</v>
      </c>
      <c r="O23" s="156">
        <f t="shared" si="7"/>
        <v>255000000</v>
      </c>
      <c r="P23" s="143">
        <f t="shared" si="5"/>
        <v>1</v>
      </c>
      <c r="Q23" s="144">
        <f>N23-O23</f>
        <v>0</v>
      </c>
    </row>
    <row r="24" spans="1:17" s="134" customFormat="1" ht="12.75" x14ac:dyDescent="0.25">
      <c r="A24" s="129">
        <v>1</v>
      </c>
      <c r="B24" s="130" t="s">
        <v>284</v>
      </c>
      <c r="C24" s="465" t="s">
        <v>285</v>
      </c>
      <c r="D24" s="466"/>
      <c r="E24" s="466"/>
      <c r="F24" s="466"/>
      <c r="G24" s="467"/>
      <c r="H24" s="131"/>
      <c r="I24" s="131"/>
      <c r="J24" s="133"/>
      <c r="K24" s="131"/>
      <c r="L24" s="131"/>
      <c r="M24" s="133"/>
      <c r="N24" s="468"/>
      <c r="O24" s="469"/>
      <c r="P24" s="470"/>
    </row>
    <row r="25" spans="1:17" s="134" customFormat="1" ht="31.5" customHeight="1" x14ac:dyDescent="0.25">
      <c r="A25" s="135">
        <v>1.1000000000000001</v>
      </c>
      <c r="B25" s="136" t="s">
        <v>267</v>
      </c>
      <c r="C25" s="137" t="s">
        <v>154</v>
      </c>
      <c r="D25" s="138" t="s">
        <v>286</v>
      </c>
      <c r="E25" s="139">
        <v>120</v>
      </c>
      <c r="F25" s="140">
        <v>25000</v>
      </c>
      <c r="G25" s="158">
        <f>+E25*F25</f>
        <v>3000000</v>
      </c>
      <c r="H25" s="304">
        <f>+'F1 - 1.1-.3-.4-4.1-.2 '!$D$85</f>
        <v>438</v>
      </c>
      <c r="I25" s="140">
        <f>+F25</f>
        <v>25000</v>
      </c>
      <c r="J25" s="158">
        <f>+H25*I25</f>
        <v>10950000</v>
      </c>
      <c r="K25" s="304">
        <v>438</v>
      </c>
      <c r="L25" s="140">
        <f>+I25</f>
        <v>25000</v>
      </c>
      <c r="M25" s="158">
        <f>+K25*L25</f>
        <v>10950000</v>
      </c>
      <c r="N25" s="159">
        <f>G25</f>
        <v>3000000</v>
      </c>
      <c r="O25" s="140">
        <f>N25</f>
        <v>3000000</v>
      </c>
      <c r="P25" s="143">
        <f t="shared" si="5"/>
        <v>1</v>
      </c>
      <c r="Q25" s="148">
        <f t="shared" ref="Q25" si="8">N25-O25</f>
        <v>0</v>
      </c>
    </row>
    <row r="26" spans="1:17" s="134" customFormat="1" ht="18" customHeight="1" x14ac:dyDescent="0.25">
      <c r="A26" s="145">
        <v>1.2</v>
      </c>
      <c r="B26" s="146" t="s">
        <v>270</v>
      </c>
      <c r="C26" s="137" t="s">
        <v>287</v>
      </c>
      <c r="D26" s="138" t="s">
        <v>288</v>
      </c>
      <c r="E26" s="139">
        <v>20</v>
      </c>
      <c r="F26" s="147">
        <v>180000</v>
      </c>
      <c r="G26" s="158">
        <f>+E26*F26</f>
        <v>3600000</v>
      </c>
      <c r="H26" s="304">
        <f>+E26</f>
        <v>20</v>
      </c>
      <c r="I26" s="147">
        <f>+F26</f>
        <v>180000</v>
      </c>
      <c r="J26" s="158">
        <f t="shared" ref="J26:J28" si="9">+H26*I26</f>
        <v>3600000</v>
      </c>
      <c r="K26" s="304">
        <v>20</v>
      </c>
      <c r="L26" s="147">
        <f>+I26</f>
        <v>180000</v>
      </c>
      <c r="M26" s="158">
        <f t="shared" ref="M26:M28" si="10">+K26*L26</f>
        <v>3600000</v>
      </c>
      <c r="N26" s="159">
        <f t="shared" ref="N26:N28" si="11">G26</f>
        <v>3600000</v>
      </c>
      <c r="O26" s="140">
        <v>3600000</v>
      </c>
      <c r="P26" s="143">
        <f t="shared" si="5"/>
        <v>1</v>
      </c>
      <c r="Q26" s="148"/>
    </row>
    <row r="27" spans="1:17" s="134" customFormat="1" ht="18" customHeight="1" x14ac:dyDescent="0.25">
      <c r="A27" s="145">
        <v>1.3</v>
      </c>
      <c r="B27" s="146" t="s">
        <v>272</v>
      </c>
      <c r="C27" s="137" t="s">
        <v>7</v>
      </c>
      <c r="D27" s="138" t="s">
        <v>289</v>
      </c>
      <c r="E27" s="139">
        <v>200</v>
      </c>
      <c r="F27" s="147">
        <v>100000</v>
      </c>
      <c r="G27" s="158">
        <f>+E27*F27</f>
        <v>20000000</v>
      </c>
      <c r="H27" s="331">
        <f>+'F1 - 1.1-.3-.4-4.1-.2 '!$F$85</f>
        <v>123</v>
      </c>
      <c r="I27" s="147">
        <f>+F27</f>
        <v>100000</v>
      </c>
      <c r="J27" s="158">
        <f t="shared" si="9"/>
        <v>12300000</v>
      </c>
      <c r="K27" s="331">
        <v>200</v>
      </c>
      <c r="L27" s="147">
        <f>+I27</f>
        <v>100000</v>
      </c>
      <c r="M27" s="158">
        <f t="shared" si="10"/>
        <v>20000000</v>
      </c>
      <c r="N27" s="159">
        <f t="shared" si="11"/>
        <v>20000000</v>
      </c>
      <c r="O27" s="140">
        <v>20000000</v>
      </c>
      <c r="P27" s="143">
        <f t="shared" si="5"/>
        <v>1</v>
      </c>
      <c r="Q27" s="148"/>
    </row>
    <row r="28" spans="1:17" s="134" customFormat="1" ht="21" customHeight="1" x14ac:dyDescent="0.25">
      <c r="A28" s="145">
        <v>1.4</v>
      </c>
      <c r="B28" s="146" t="s">
        <v>274</v>
      </c>
      <c r="C28" s="137" t="s">
        <v>8</v>
      </c>
      <c r="D28" s="138" t="s">
        <v>290</v>
      </c>
      <c r="E28" s="139">
        <v>200</v>
      </c>
      <c r="F28" s="147">
        <v>115000</v>
      </c>
      <c r="G28" s="158">
        <f>+E28*F28</f>
        <v>23000000</v>
      </c>
      <c r="H28" s="304">
        <f>+'F1 - 1.1-.3-.4-4.1-.2 '!H85</f>
        <v>359</v>
      </c>
      <c r="I28" s="147">
        <f>+F28</f>
        <v>115000</v>
      </c>
      <c r="J28" s="158">
        <f t="shared" si="9"/>
        <v>41285000</v>
      </c>
      <c r="K28" s="304">
        <v>359</v>
      </c>
      <c r="L28" s="147">
        <f>+I28</f>
        <v>115000</v>
      </c>
      <c r="M28" s="158">
        <f t="shared" si="10"/>
        <v>41285000</v>
      </c>
      <c r="N28" s="159">
        <f t="shared" si="11"/>
        <v>23000000</v>
      </c>
      <c r="O28" s="140">
        <v>23000000</v>
      </c>
      <c r="P28" s="143">
        <f t="shared" si="5"/>
        <v>1</v>
      </c>
      <c r="Q28" s="148"/>
    </row>
    <row r="29" spans="1:17" s="157" customFormat="1" ht="15" customHeight="1" thickBot="1" x14ac:dyDescent="0.3">
      <c r="A29" s="149"/>
      <c r="B29" s="487" t="s">
        <v>291</v>
      </c>
      <c r="C29" s="488"/>
      <c r="D29" s="152"/>
      <c r="E29" s="305"/>
      <c r="F29" s="153"/>
      <c r="G29" s="156">
        <f>SUM(G25:G28)</f>
        <v>49600000</v>
      </c>
      <c r="H29" s="305"/>
      <c r="I29" s="153"/>
      <c r="J29" s="156">
        <f>SUM(J25:J28)</f>
        <v>68135000</v>
      </c>
      <c r="K29" s="305"/>
      <c r="L29" s="153"/>
      <c r="M29" s="156">
        <f>SUM(M25:M28)</f>
        <v>75835000</v>
      </c>
      <c r="N29" s="156">
        <f>SUM(N25:N28)</f>
        <v>49600000</v>
      </c>
      <c r="O29" s="156">
        <f>SUM(O25:O28)</f>
        <v>49600000</v>
      </c>
      <c r="P29" s="143">
        <f t="shared" si="5"/>
        <v>1</v>
      </c>
      <c r="Q29" s="144">
        <f>N29-O29</f>
        <v>0</v>
      </c>
    </row>
    <row r="30" spans="1:17" s="134" customFormat="1" ht="12.75" x14ac:dyDescent="0.25">
      <c r="A30" s="129">
        <v>2</v>
      </c>
      <c r="B30" s="130" t="s">
        <v>292</v>
      </c>
      <c r="C30" s="465" t="s">
        <v>293</v>
      </c>
      <c r="D30" s="466"/>
      <c r="E30" s="466"/>
      <c r="F30" s="466"/>
      <c r="G30" s="467"/>
      <c r="H30" s="306"/>
      <c r="I30" s="131"/>
      <c r="J30" s="133"/>
      <c r="K30" s="306"/>
      <c r="L30" s="131"/>
      <c r="M30" s="133"/>
      <c r="N30" s="468"/>
      <c r="O30" s="469"/>
      <c r="P30" s="470"/>
    </row>
    <row r="31" spans="1:17" s="134" customFormat="1" ht="27" customHeight="1" x14ac:dyDescent="0.25">
      <c r="A31" s="135">
        <v>2.1</v>
      </c>
      <c r="B31" s="136" t="s">
        <v>267</v>
      </c>
      <c r="C31" s="137" t="s">
        <v>154</v>
      </c>
      <c r="D31" s="138" t="s">
        <v>286</v>
      </c>
      <c r="E31" s="322">
        <v>100</v>
      </c>
      <c r="F31" s="147">
        <v>25000</v>
      </c>
      <c r="G31" s="158">
        <v>2500000</v>
      </c>
      <c r="H31" s="304">
        <f>+'F1 - 2.1-.3-.4-.5-.6-3.1-.2-4.1'!D28</f>
        <v>211</v>
      </c>
      <c r="I31" s="140">
        <f t="shared" ref="I31:I42" si="12">+F31</f>
        <v>25000</v>
      </c>
      <c r="J31" s="158">
        <f t="shared" ref="J31:J41" si="13">+H31*I31</f>
        <v>5275000</v>
      </c>
      <c r="K31" s="304">
        <v>211</v>
      </c>
      <c r="L31" s="140">
        <f t="shared" ref="L31:L41" si="14">+I31</f>
        <v>25000</v>
      </c>
      <c r="M31" s="158">
        <f t="shared" ref="M31:M41" si="15">+K31*L31</f>
        <v>5275000</v>
      </c>
      <c r="N31" s="159">
        <f>G31</f>
        <v>2500000</v>
      </c>
      <c r="O31" s="140">
        <f>2121000+3400000</f>
        <v>5521000</v>
      </c>
      <c r="P31" s="143">
        <f t="shared" si="5"/>
        <v>2.2084000000000001</v>
      </c>
      <c r="Q31" s="148">
        <f>N31-O31</f>
        <v>-3021000</v>
      </c>
    </row>
    <row r="32" spans="1:17" s="134" customFormat="1" ht="25.5" customHeight="1" x14ac:dyDescent="0.25">
      <c r="A32" s="145">
        <v>2.2000000000000002</v>
      </c>
      <c r="B32" s="146" t="s">
        <v>270</v>
      </c>
      <c r="C32" s="137" t="s">
        <v>287</v>
      </c>
      <c r="D32" s="138" t="s">
        <v>294</v>
      </c>
      <c r="E32" s="322">
        <v>20</v>
      </c>
      <c r="F32" s="147">
        <v>180000</v>
      </c>
      <c r="G32" s="158">
        <v>3600000</v>
      </c>
      <c r="H32" s="304">
        <f>+E32</f>
        <v>20</v>
      </c>
      <c r="I32" s="140">
        <f t="shared" si="12"/>
        <v>180000</v>
      </c>
      <c r="J32" s="158">
        <f t="shared" si="13"/>
        <v>3600000</v>
      </c>
      <c r="K32" s="304">
        <v>20</v>
      </c>
      <c r="L32" s="140">
        <f t="shared" si="14"/>
        <v>180000</v>
      </c>
      <c r="M32" s="158">
        <f t="shared" si="15"/>
        <v>3600000</v>
      </c>
      <c r="N32" s="159">
        <f t="shared" ref="N32:N41" si="16">G32</f>
        <v>3600000</v>
      </c>
      <c r="O32" s="140">
        <v>3600180</v>
      </c>
      <c r="P32" s="143">
        <f t="shared" si="5"/>
        <v>1.0000500000000001</v>
      </c>
      <c r="Q32" s="148">
        <f t="shared" ref="Q32:Q41" si="17">N32-O32</f>
        <v>-180</v>
      </c>
    </row>
    <row r="33" spans="1:17" s="134" customFormat="1" ht="20.25" customHeight="1" x14ac:dyDescent="0.25">
      <c r="A33" s="145">
        <v>2.2999999999999998</v>
      </c>
      <c r="B33" s="146" t="s">
        <v>272</v>
      </c>
      <c r="C33" s="137" t="s">
        <v>155</v>
      </c>
      <c r="D33" s="138" t="s">
        <v>289</v>
      </c>
      <c r="E33" s="322">
        <v>200</v>
      </c>
      <c r="F33" s="147">
        <v>100000</v>
      </c>
      <c r="G33" s="158">
        <v>20000000</v>
      </c>
      <c r="H33" s="331">
        <f>+'F1 - 2.1-.3-.4-.5-.6-3.1-.2-4.1'!E28</f>
        <v>140</v>
      </c>
      <c r="I33" s="147">
        <f t="shared" si="12"/>
        <v>100000</v>
      </c>
      <c r="J33" s="158">
        <f t="shared" si="13"/>
        <v>14000000</v>
      </c>
      <c r="K33" s="331">
        <v>200</v>
      </c>
      <c r="L33" s="147">
        <f t="shared" si="14"/>
        <v>100000</v>
      </c>
      <c r="M33" s="158">
        <f t="shared" si="15"/>
        <v>20000000</v>
      </c>
      <c r="N33" s="159">
        <f t="shared" si="16"/>
        <v>20000000</v>
      </c>
      <c r="O33" s="140">
        <v>17430989</v>
      </c>
      <c r="P33" s="143">
        <f t="shared" si="5"/>
        <v>0.87154944999999995</v>
      </c>
      <c r="Q33" s="148">
        <f t="shared" si="17"/>
        <v>2569011</v>
      </c>
    </row>
    <row r="34" spans="1:17" s="134" customFormat="1" ht="26.25" customHeight="1" x14ac:dyDescent="0.25">
      <c r="A34" s="145">
        <v>2.4</v>
      </c>
      <c r="B34" s="146" t="s">
        <v>274</v>
      </c>
      <c r="C34" s="137" t="s">
        <v>295</v>
      </c>
      <c r="D34" s="138" t="s">
        <v>296</v>
      </c>
      <c r="E34" s="322">
        <v>200</v>
      </c>
      <c r="F34" s="147">
        <v>115000</v>
      </c>
      <c r="G34" s="158">
        <v>23000000</v>
      </c>
      <c r="H34" s="332">
        <f>+'F1 - 2.1-.3-.4-.5-.6-3.1-.2-4.1'!G28</f>
        <v>138</v>
      </c>
      <c r="I34" s="147">
        <f t="shared" si="12"/>
        <v>115000</v>
      </c>
      <c r="J34" s="158">
        <f t="shared" si="13"/>
        <v>15870000</v>
      </c>
      <c r="K34" s="332">
        <v>138</v>
      </c>
      <c r="L34" s="147">
        <f t="shared" si="14"/>
        <v>115000</v>
      </c>
      <c r="M34" s="158">
        <f t="shared" si="15"/>
        <v>15870000</v>
      </c>
      <c r="N34" s="159">
        <f t="shared" si="16"/>
        <v>23000000</v>
      </c>
      <c r="O34" s="140">
        <v>23000000</v>
      </c>
      <c r="P34" s="143">
        <f t="shared" si="5"/>
        <v>1</v>
      </c>
      <c r="Q34" s="148">
        <f t="shared" si="17"/>
        <v>0</v>
      </c>
    </row>
    <row r="35" spans="1:17" s="134" customFormat="1" ht="26.25" customHeight="1" x14ac:dyDescent="0.25">
      <c r="A35" s="145">
        <v>2.5</v>
      </c>
      <c r="B35" s="146" t="s">
        <v>276</v>
      </c>
      <c r="C35" s="137" t="s">
        <v>297</v>
      </c>
      <c r="D35" s="138" t="s">
        <v>296</v>
      </c>
      <c r="E35" s="322">
        <v>220</v>
      </c>
      <c r="F35" s="147">
        <v>51935</v>
      </c>
      <c r="G35" s="158">
        <v>11425700</v>
      </c>
      <c r="H35" s="304">
        <f>+'F1 - 2.1-.3-.4-.5-.6-3.1-.2-4.1'!H28</f>
        <v>378</v>
      </c>
      <c r="I35" s="147">
        <f t="shared" si="12"/>
        <v>51935</v>
      </c>
      <c r="J35" s="158">
        <f t="shared" si="13"/>
        <v>19631430</v>
      </c>
      <c r="K35" s="304">
        <v>378</v>
      </c>
      <c r="L35" s="147">
        <f t="shared" si="14"/>
        <v>51935</v>
      </c>
      <c r="M35" s="158">
        <f t="shared" si="15"/>
        <v>19631430</v>
      </c>
      <c r="N35" s="159">
        <f t="shared" si="16"/>
        <v>11425700</v>
      </c>
      <c r="O35" s="140">
        <v>11425700</v>
      </c>
      <c r="P35" s="143">
        <f t="shared" si="5"/>
        <v>1</v>
      </c>
      <c r="Q35" s="148">
        <f t="shared" si="17"/>
        <v>0</v>
      </c>
    </row>
    <row r="36" spans="1:17" s="134" customFormat="1" ht="21.75" customHeight="1" x14ac:dyDescent="0.25">
      <c r="A36" s="160">
        <v>2.6</v>
      </c>
      <c r="B36" s="161" t="s">
        <v>298</v>
      </c>
      <c r="C36" s="162" t="s">
        <v>299</v>
      </c>
      <c r="D36" s="163" t="s">
        <v>300</v>
      </c>
      <c r="E36" s="322">
        <v>200</v>
      </c>
      <c r="F36" s="147">
        <v>25000</v>
      </c>
      <c r="G36" s="158">
        <v>5000000</v>
      </c>
      <c r="H36" s="304">
        <f>+'F1 - 2.1-.3-.4-.5-.6-3.1-.2-4.1'!I28</f>
        <v>378</v>
      </c>
      <c r="I36" s="147">
        <f t="shared" si="12"/>
        <v>25000</v>
      </c>
      <c r="J36" s="158">
        <f t="shared" si="13"/>
        <v>9450000</v>
      </c>
      <c r="K36" s="304">
        <v>378</v>
      </c>
      <c r="L36" s="147">
        <f t="shared" si="14"/>
        <v>25000</v>
      </c>
      <c r="M36" s="158">
        <f t="shared" si="15"/>
        <v>9450000</v>
      </c>
      <c r="N36" s="159">
        <f t="shared" si="16"/>
        <v>5000000</v>
      </c>
      <c r="O36" s="140">
        <v>5000000</v>
      </c>
      <c r="P36" s="143">
        <f t="shared" si="5"/>
        <v>1</v>
      </c>
      <c r="Q36" s="148">
        <f t="shared" si="17"/>
        <v>0</v>
      </c>
    </row>
    <row r="37" spans="1:17" s="134" customFormat="1" ht="24.75" customHeight="1" x14ac:dyDescent="0.25">
      <c r="A37" s="164">
        <v>2.1</v>
      </c>
      <c r="B37" s="146" t="s">
        <v>278</v>
      </c>
      <c r="C37" s="165" t="s">
        <v>224</v>
      </c>
      <c r="D37" s="166" t="s">
        <v>301</v>
      </c>
      <c r="E37" s="322">
        <v>300</v>
      </c>
      <c r="F37" s="147">
        <v>25000</v>
      </c>
      <c r="G37" s="158">
        <v>7500000</v>
      </c>
      <c r="H37" s="304">
        <f>+'F2 - 2.3-.4-.5-.6-3.1-.2'!F18</f>
        <v>343</v>
      </c>
      <c r="I37" s="147">
        <f t="shared" si="12"/>
        <v>25000</v>
      </c>
      <c r="J37" s="158">
        <f t="shared" si="13"/>
        <v>8575000</v>
      </c>
      <c r="K37" s="304">
        <v>343</v>
      </c>
      <c r="L37" s="147">
        <f t="shared" si="14"/>
        <v>25000</v>
      </c>
      <c r="M37" s="158">
        <f t="shared" si="15"/>
        <v>8575000</v>
      </c>
      <c r="N37" s="159">
        <f t="shared" si="16"/>
        <v>7500000</v>
      </c>
      <c r="O37" s="140">
        <v>7500000</v>
      </c>
      <c r="P37" s="143">
        <f t="shared" si="5"/>
        <v>1</v>
      </c>
      <c r="Q37" s="148">
        <f t="shared" si="17"/>
        <v>0</v>
      </c>
    </row>
    <row r="38" spans="1:17" s="134" customFormat="1" ht="24.75" customHeight="1" x14ac:dyDescent="0.25">
      <c r="A38" s="164">
        <v>2.2000000000000002</v>
      </c>
      <c r="B38" s="146" t="s">
        <v>278</v>
      </c>
      <c r="C38" s="165" t="s">
        <v>302</v>
      </c>
      <c r="D38" s="166" t="s">
        <v>303</v>
      </c>
      <c r="E38" s="322">
        <v>13</v>
      </c>
      <c r="F38" s="147">
        <v>240000</v>
      </c>
      <c r="G38" s="158">
        <v>3120000</v>
      </c>
      <c r="H38" s="304">
        <f>+E38</f>
        <v>13</v>
      </c>
      <c r="I38" s="147">
        <f t="shared" si="12"/>
        <v>240000</v>
      </c>
      <c r="J38" s="158">
        <f t="shared" si="13"/>
        <v>3120000</v>
      </c>
      <c r="K38" s="304">
        <v>13</v>
      </c>
      <c r="L38" s="147">
        <f t="shared" si="14"/>
        <v>240000</v>
      </c>
      <c r="M38" s="158">
        <f t="shared" si="15"/>
        <v>3120000</v>
      </c>
      <c r="N38" s="159">
        <f t="shared" si="16"/>
        <v>3120000</v>
      </c>
      <c r="O38" s="140">
        <v>4755000</v>
      </c>
      <c r="P38" s="143">
        <f t="shared" si="5"/>
        <v>1.5240384615384615</v>
      </c>
      <c r="Q38" s="148">
        <f t="shared" si="17"/>
        <v>-1635000</v>
      </c>
    </row>
    <row r="39" spans="1:17" s="134" customFormat="1" ht="24.75" customHeight="1" x14ac:dyDescent="0.25">
      <c r="A39" s="164">
        <v>2.2999999999999998</v>
      </c>
      <c r="B39" s="146" t="s">
        <v>278</v>
      </c>
      <c r="C39" s="165" t="s">
        <v>304</v>
      </c>
      <c r="D39" s="166" t="s">
        <v>305</v>
      </c>
      <c r="E39" s="322">
        <f>12*12</f>
        <v>144</v>
      </c>
      <c r="F39" s="147">
        <v>100000</v>
      </c>
      <c r="G39" s="158">
        <v>14400000</v>
      </c>
      <c r="H39" s="331">
        <f>+'F2 - 2.3-.4-.5-.6-3.1-.2'!H18</f>
        <v>103</v>
      </c>
      <c r="I39" s="147">
        <f t="shared" si="12"/>
        <v>100000</v>
      </c>
      <c r="J39" s="158">
        <f t="shared" si="13"/>
        <v>10300000</v>
      </c>
      <c r="K39" s="331">
        <v>144</v>
      </c>
      <c r="L39" s="147">
        <f t="shared" si="14"/>
        <v>100000</v>
      </c>
      <c r="M39" s="158">
        <f t="shared" si="15"/>
        <v>14400000</v>
      </c>
      <c r="N39" s="159">
        <f t="shared" si="16"/>
        <v>14400000</v>
      </c>
      <c r="O39" s="140">
        <v>14400000</v>
      </c>
      <c r="P39" s="143">
        <f t="shared" si="5"/>
        <v>1</v>
      </c>
      <c r="Q39" s="148">
        <f t="shared" si="17"/>
        <v>0</v>
      </c>
    </row>
    <row r="40" spans="1:17" s="134" customFormat="1" ht="24.75" customHeight="1" x14ac:dyDescent="0.25">
      <c r="A40" s="164">
        <v>2.4</v>
      </c>
      <c r="B40" s="146" t="s">
        <v>278</v>
      </c>
      <c r="C40" s="165" t="s">
        <v>228</v>
      </c>
      <c r="D40" s="166" t="s">
        <v>306</v>
      </c>
      <c r="E40" s="322">
        <v>220</v>
      </c>
      <c r="F40" s="147">
        <v>125000</v>
      </c>
      <c r="G40" s="158">
        <v>27500000</v>
      </c>
      <c r="H40" s="332">
        <f>+'F2 - 2.3-.4-.5-.6-3.1-.2'!J18</f>
        <v>149</v>
      </c>
      <c r="I40" s="147">
        <f t="shared" si="12"/>
        <v>125000</v>
      </c>
      <c r="J40" s="158">
        <f t="shared" si="13"/>
        <v>18625000</v>
      </c>
      <c r="K40" s="332">
        <v>149</v>
      </c>
      <c r="L40" s="147">
        <f t="shared" si="14"/>
        <v>125000</v>
      </c>
      <c r="M40" s="158">
        <f t="shared" si="15"/>
        <v>18625000</v>
      </c>
      <c r="N40" s="159">
        <f t="shared" si="16"/>
        <v>27500000</v>
      </c>
      <c r="O40" s="140">
        <v>27444440</v>
      </c>
      <c r="P40" s="143">
        <f t="shared" si="5"/>
        <v>0.9979796363636364</v>
      </c>
      <c r="Q40" s="148">
        <f t="shared" si="17"/>
        <v>55560</v>
      </c>
    </row>
    <row r="41" spans="1:17" s="134" customFormat="1" ht="24.75" customHeight="1" x14ac:dyDescent="0.25">
      <c r="A41" s="145">
        <v>2.5</v>
      </c>
      <c r="B41" s="146" t="s">
        <v>278</v>
      </c>
      <c r="C41" s="165" t="s">
        <v>229</v>
      </c>
      <c r="D41" s="166" t="s">
        <v>306</v>
      </c>
      <c r="E41" s="322">
        <v>220</v>
      </c>
      <c r="F41" s="147">
        <v>51963</v>
      </c>
      <c r="G41" s="158">
        <v>11431860</v>
      </c>
      <c r="H41" s="332">
        <f>+'F2 - 2.3-.4-.5-.6-3.1-.2'!K18</f>
        <v>188</v>
      </c>
      <c r="I41" s="147">
        <f t="shared" si="12"/>
        <v>51963</v>
      </c>
      <c r="J41" s="158">
        <f t="shared" si="13"/>
        <v>9769044</v>
      </c>
      <c r="K41" s="332">
        <v>188</v>
      </c>
      <c r="L41" s="147">
        <f t="shared" si="14"/>
        <v>51963</v>
      </c>
      <c r="M41" s="158">
        <f t="shared" si="15"/>
        <v>9769044</v>
      </c>
      <c r="N41" s="159">
        <f t="shared" si="16"/>
        <v>11431860</v>
      </c>
      <c r="O41" s="140">
        <v>11430236</v>
      </c>
      <c r="P41" s="143">
        <f t="shared" si="5"/>
        <v>0.99985794087751245</v>
      </c>
      <c r="Q41" s="148">
        <f t="shared" si="17"/>
        <v>1624</v>
      </c>
    </row>
    <row r="42" spans="1:17" s="134" customFormat="1" ht="24.75" customHeight="1" x14ac:dyDescent="0.25">
      <c r="A42" s="145">
        <v>2.6</v>
      </c>
      <c r="B42" s="146" t="s">
        <v>278</v>
      </c>
      <c r="C42" s="137" t="s">
        <v>299</v>
      </c>
      <c r="D42" s="138" t="s">
        <v>307</v>
      </c>
      <c r="E42" s="323">
        <v>220</v>
      </c>
      <c r="F42" s="147">
        <v>25000</v>
      </c>
      <c r="G42" s="158">
        <v>5500000</v>
      </c>
      <c r="H42" s="332">
        <f>+'F2 - 2.3-.4-.5-.6-3.1-.2'!L18</f>
        <v>131</v>
      </c>
      <c r="I42" s="140">
        <f t="shared" si="12"/>
        <v>25000</v>
      </c>
      <c r="J42" s="158">
        <f>+H42*I42</f>
        <v>3275000</v>
      </c>
      <c r="K42" s="332">
        <v>131</v>
      </c>
      <c r="L42" s="140">
        <f>+I42</f>
        <v>25000</v>
      </c>
      <c r="M42" s="158">
        <f>+K42*L42</f>
        <v>3275000</v>
      </c>
      <c r="N42" s="159">
        <f>G42</f>
        <v>5500000</v>
      </c>
      <c r="O42" s="140">
        <v>5499920</v>
      </c>
      <c r="P42" s="143">
        <f>O42/N42</f>
        <v>0.99998545454545451</v>
      </c>
    </row>
    <row r="43" spans="1:17" s="157" customFormat="1" ht="16.5" customHeight="1" thickBot="1" x14ac:dyDescent="0.3">
      <c r="A43" s="149"/>
      <c r="B43" s="150" t="s">
        <v>308</v>
      </c>
      <c r="C43" s="151"/>
      <c r="D43" s="152"/>
      <c r="E43" s="305"/>
      <c r="F43" s="153"/>
      <c r="G43" s="156">
        <f>SUM(G31:G42)</f>
        <v>134977560</v>
      </c>
      <c r="H43" s="305">
        <f>378+131-420</f>
        <v>89</v>
      </c>
      <c r="I43" s="153"/>
      <c r="J43" s="156">
        <f>SUM(J31:J42)</f>
        <v>121490474</v>
      </c>
      <c r="K43" s="305">
        <f>211+343</f>
        <v>554</v>
      </c>
      <c r="L43" s="153"/>
      <c r="M43" s="156">
        <f>SUM(M31:M41)</f>
        <v>128315474</v>
      </c>
      <c r="N43" s="156">
        <f>SUM(N31:N41)</f>
        <v>129477560</v>
      </c>
      <c r="O43" s="156">
        <f>SUM(O31:O41)</f>
        <v>131507545</v>
      </c>
      <c r="P43" s="143">
        <f t="shared" si="5"/>
        <v>1.0156782766063865</v>
      </c>
      <c r="Q43" s="144">
        <f>N43-O43</f>
        <v>-2029985</v>
      </c>
    </row>
    <row r="44" spans="1:17" s="134" customFormat="1" ht="51" customHeight="1" x14ac:dyDescent="0.25">
      <c r="A44" s="129">
        <v>3</v>
      </c>
      <c r="B44" s="130" t="s">
        <v>309</v>
      </c>
      <c r="C44" s="465" t="s">
        <v>310</v>
      </c>
      <c r="D44" s="466"/>
      <c r="E44" s="466"/>
      <c r="F44" s="466"/>
      <c r="G44" s="467"/>
      <c r="H44" s="306"/>
      <c r="I44" s="131"/>
      <c r="J44" s="133"/>
      <c r="K44" s="306"/>
      <c r="L44" s="131"/>
      <c r="M44" s="133"/>
      <c r="N44" s="468"/>
      <c r="O44" s="469"/>
      <c r="P44" s="470"/>
    </row>
    <row r="45" spans="1:17" s="134" customFormat="1" ht="21.75" customHeight="1" x14ac:dyDescent="0.25">
      <c r="A45" s="135">
        <v>3.1</v>
      </c>
      <c r="B45" s="136" t="s">
        <v>267</v>
      </c>
      <c r="C45" s="137" t="s">
        <v>159</v>
      </c>
      <c r="D45" s="138" t="s">
        <v>286</v>
      </c>
      <c r="E45" s="323">
        <v>50</v>
      </c>
      <c r="F45" s="140">
        <v>25000</v>
      </c>
      <c r="G45" s="158">
        <v>1250000</v>
      </c>
      <c r="H45" s="332">
        <f>+'F1 - 2.1-.3-.4-.5-.6-3.1-.2-4.1'!J28</f>
        <v>42</v>
      </c>
      <c r="I45" s="140">
        <f>+F45</f>
        <v>25000</v>
      </c>
      <c r="J45" s="158">
        <f>+H45*I45</f>
        <v>1050000</v>
      </c>
      <c r="K45" s="332">
        <v>42</v>
      </c>
      <c r="L45" s="140">
        <f>+I45</f>
        <v>25000</v>
      </c>
      <c r="M45" s="158">
        <f>+K45*L45</f>
        <v>1050000</v>
      </c>
      <c r="N45" s="159">
        <f>G45</f>
        <v>1250000</v>
      </c>
      <c r="O45" s="140">
        <v>1250000</v>
      </c>
      <c r="P45" s="143">
        <f t="shared" si="5"/>
        <v>1</v>
      </c>
    </row>
    <row r="46" spans="1:17" s="134" customFormat="1" ht="32.25" customHeight="1" x14ac:dyDescent="0.25">
      <c r="A46" s="145">
        <v>3.2</v>
      </c>
      <c r="B46" s="146" t="s">
        <v>270</v>
      </c>
      <c r="C46" s="137" t="s">
        <v>160</v>
      </c>
      <c r="D46" s="138" t="s">
        <v>290</v>
      </c>
      <c r="E46" s="323">
        <v>200</v>
      </c>
      <c r="F46" s="147">
        <v>100000</v>
      </c>
      <c r="G46" s="158">
        <v>20000000</v>
      </c>
      <c r="H46" s="304">
        <v>200</v>
      </c>
      <c r="I46" s="147">
        <f>+F46</f>
        <v>100000</v>
      </c>
      <c r="J46" s="158">
        <f>+H46*I46</f>
        <v>20000000</v>
      </c>
      <c r="K46" s="304">
        <v>200</v>
      </c>
      <c r="L46" s="147">
        <f>+I46</f>
        <v>100000</v>
      </c>
      <c r="M46" s="158">
        <f>+K46*L46</f>
        <v>20000000</v>
      </c>
      <c r="N46" s="159">
        <f>G46</f>
        <v>20000000</v>
      </c>
      <c r="O46" s="140">
        <v>20000000</v>
      </c>
      <c r="P46" s="143">
        <f t="shared" si="5"/>
        <v>1</v>
      </c>
    </row>
    <row r="47" spans="1:17" s="134" customFormat="1" ht="24.75" customHeight="1" x14ac:dyDescent="0.25">
      <c r="A47" s="164">
        <v>3.1</v>
      </c>
      <c r="B47" s="146" t="s">
        <v>278</v>
      </c>
      <c r="C47" s="165" t="s">
        <v>225</v>
      </c>
      <c r="D47" s="166" t="s">
        <v>301</v>
      </c>
      <c r="E47" s="322">
        <v>122</v>
      </c>
      <c r="F47" s="147">
        <v>25000</v>
      </c>
      <c r="G47" s="158">
        <v>3050000</v>
      </c>
      <c r="H47" s="332">
        <f>+'F2 - 2.3-.4-.5-.6-3.1-.2'!G18</f>
        <v>67</v>
      </c>
      <c r="I47" s="147">
        <f>+F47</f>
        <v>25000</v>
      </c>
      <c r="J47" s="158">
        <f>+H47*I47</f>
        <v>1675000</v>
      </c>
      <c r="K47" s="332">
        <v>67</v>
      </c>
      <c r="L47" s="147">
        <f>+I47</f>
        <v>25000</v>
      </c>
      <c r="M47" s="158">
        <f>+K47*L47</f>
        <v>1675000</v>
      </c>
      <c r="N47" s="159">
        <f>G47</f>
        <v>3050000</v>
      </c>
      <c r="O47" s="140">
        <v>2718560</v>
      </c>
      <c r="P47" s="143">
        <f>O47/N47</f>
        <v>0.89133114754098364</v>
      </c>
      <c r="Q47" s="148">
        <f>N47-O47</f>
        <v>331440</v>
      </c>
    </row>
    <row r="48" spans="1:17" s="134" customFormat="1" ht="24.75" customHeight="1" x14ac:dyDescent="0.25">
      <c r="A48" s="164">
        <v>3.2</v>
      </c>
      <c r="B48" s="146" t="s">
        <v>278</v>
      </c>
      <c r="C48" s="165" t="s">
        <v>227</v>
      </c>
      <c r="D48" s="166" t="s">
        <v>311</v>
      </c>
      <c r="E48" s="322">
        <v>110</v>
      </c>
      <c r="F48" s="147">
        <v>100000</v>
      </c>
      <c r="G48" s="158">
        <v>11000000</v>
      </c>
      <c r="H48" s="333">
        <f>+'F2 - 2.3-.4-.5-.6-3.1-.2'!I18</f>
        <v>40</v>
      </c>
      <c r="I48" s="147">
        <f>+F48</f>
        <v>100000</v>
      </c>
      <c r="J48" s="158">
        <f>+H48*I48</f>
        <v>4000000</v>
      </c>
      <c r="K48" s="333">
        <v>40</v>
      </c>
      <c r="L48" s="147">
        <f>+I48</f>
        <v>100000</v>
      </c>
      <c r="M48" s="158">
        <f>+K48*L48</f>
        <v>4000000</v>
      </c>
      <c r="N48" s="159">
        <f>G48</f>
        <v>11000000</v>
      </c>
      <c r="O48" s="140">
        <v>9365000</v>
      </c>
      <c r="P48" s="143">
        <f>O48/N48</f>
        <v>0.85136363636363632</v>
      </c>
      <c r="Q48" s="148">
        <f>N48-O48</f>
        <v>1635000</v>
      </c>
    </row>
    <row r="49" spans="1:17" s="157" customFormat="1" ht="16.5" customHeight="1" thickBot="1" x14ac:dyDescent="0.3">
      <c r="A49" s="149"/>
      <c r="B49" s="150" t="s">
        <v>312</v>
      </c>
      <c r="C49" s="151"/>
      <c r="D49" s="152"/>
      <c r="E49" s="305"/>
      <c r="F49" s="153"/>
      <c r="G49" s="156">
        <f>SUM(G45:G48)</f>
        <v>35300000</v>
      </c>
      <c r="H49" s="305"/>
      <c r="I49" s="153"/>
      <c r="J49" s="156">
        <f>SUM(J45:J48)</f>
        <v>26725000</v>
      </c>
      <c r="K49" s="305"/>
      <c r="L49" s="153"/>
      <c r="M49" s="156">
        <f>SUM(M45:M48)</f>
        <v>26725000</v>
      </c>
      <c r="N49" s="156">
        <f>SUM(N45:N46)</f>
        <v>21250000</v>
      </c>
      <c r="O49" s="156">
        <v>21250000</v>
      </c>
      <c r="P49" s="143">
        <f t="shared" si="5"/>
        <v>1</v>
      </c>
      <c r="Q49" s="144">
        <f>N49-O49</f>
        <v>0</v>
      </c>
    </row>
    <row r="50" spans="1:17" s="134" customFormat="1" ht="33.75" customHeight="1" x14ac:dyDescent="0.25">
      <c r="A50" s="129">
        <v>4</v>
      </c>
      <c r="B50" s="130" t="s">
        <v>313</v>
      </c>
      <c r="C50" s="465" t="s">
        <v>314</v>
      </c>
      <c r="D50" s="466"/>
      <c r="E50" s="466"/>
      <c r="F50" s="466"/>
      <c r="G50" s="467"/>
      <c r="H50" s="306"/>
      <c r="I50" s="131"/>
      <c r="J50" s="133"/>
      <c r="K50" s="306"/>
      <c r="L50" s="131"/>
      <c r="M50" s="133"/>
      <c r="N50" s="468"/>
      <c r="O50" s="469"/>
      <c r="P50" s="470"/>
    </row>
    <row r="51" spans="1:17" s="134" customFormat="1" ht="41.25" customHeight="1" x14ac:dyDescent="0.25">
      <c r="A51" s="135">
        <v>4.0999999999999996</v>
      </c>
      <c r="B51" s="136" t="s">
        <v>267</v>
      </c>
      <c r="C51" s="137" t="s">
        <v>9</v>
      </c>
      <c r="D51" s="138" t="s">
        <v>315</v>
      </c>
      <c r="E51" s="323">
        <v>94</v>
      </c>
      <c r="F51" s="140">
        <v>100000</v>
      </c>
      <c r="G51" s="158">
        <v>9400000</v>
      </c>
      <c r="H51" s="331">
        <f>+'F1 - 1.1-.3-.4-4.1-.2 '!J85+'F1 - 2.1-.3-.4-.5-.6-3.1-.2-4.1'!M28</f>
        <v>15</v>
      </c>
      <c r="I51" s="140">
        <f>+F51</f>
        <v>100000</v>
      </c>
      <c r="J51" s="158">
        <f>+H51*I51</f>
        <v>1500000</v>
      </c>
      <c r="K51" s="331">
        <v>94</v>
      </c>
      <c r="L51" s="140">
        <f>+I51</f>
        <v>100000</v>
      </c>
      <c r="M51" s="158">
        <f>+K51*L51</f>
        <v>9400000</v>
      </c>
      <c r="N51" s="159">
        <v>9400000</v>
      </c>
      <c r="O51" s="140">
        <v>9400000</v>
      </c>
      <c r="P51" s="143">
        <f t="shared" si="5"/>
        <v>1</v>
      </c>
    </row>
    <row r="52" spans="1:17" s="134" customFormat="1" ht="30" customHeight="1" x14ac:dyDescent="0.25">
      <c r="A52" s="145">
        <v>4.2</v>
      </c>
      <c r="B52" s="146" t="s">
        <v>270</v>
      </c>
      <c r="C52" s="137" t="s">
        <v>10</v>
      </c>
      <c r="D52" s="138" t="s">
        <v>290</v>
      </c>
      <c r="E52" s="323">
        <v>200</v>
      </c>
      <c r="F52" s="147">
        <v>30000</v>
      </c>
      <c r="G52" s="158">
        <v>6000000</v>
      </c>
      <c r="H52" s="333">
        <f>+'F1 - 1.1-.3-.4-4.1-.2 '!K85</f>
        <v>18</v>
      </c>
      <c r="I52" s="140">
        <f>+F52</f>
        <v>30000</v>
      </c>
      <c r="J52" s="158">
        <f t="shared" ref="J52:J54" si="18">+H52*I52</f>
        <v>540000</v>
      </c>
      <c r="K52" s="333">
        <v>18</v>
      </c>
      <c r="L52" s="140">
        <f t="shared" ref="L52:L54" si="19">+I52</f>
        <v>30000</v>
      </c>
      <c r="M52" s="158">
        <f t="shared" ref="M52:M54" si="20">+K52*L52</f>
        <v>540000</v>
      </c>
      <c r="N52" s="159">
        <v>6000000</v>
      </c>
      <c r="O52" s="140">
        <v>6000000</v>
      </c>
      <c r="P52" s="143">
        <f t="shared" si="5"/>
        <v>1</v>
      </c>
    </row>
    <row r="53" spans="1:17" s="134" customFormat="1" ht="20.25" customHeight="1" x14ac:dyDescent="0.25">
      <c r="A53" s="145">
        <v>4.3</v>
      </c>
      <c r="B53" s="146" t="s">
        <v>272</v>
      </c>
      <c r="C53" s="137" t="s">
        <v>316</v>
      </c>
      <c r="D53" s="138" t="s">
        <v>317</v>
      </c>
      <c r="E53" s="323">
        <v>1</v>
      </c>
      <c r="F53" s="147">
        <v>2000000</v>
      </c>
      <c r="G53" s="158">
        <v>2000000</v>
      </c>
      <c r="H53" s="304">
        <f>+E53</f>
        <v>1</v>
      </c>
      <c r="I53" s="140">
        <f>+F53</f>
        <v>2000000</v>
      </c>
      <c r="J53" s="158">
        <f t="shared" si="18"/>
        <v>2000000</v>
      </c>
      <c r="K53" s="304">
        <v>1</v>
      </c>
      <c r="L53" s="140">
        <f t="shared" si="19"/>
        <v>2000000</v>
      </c>
      <c r="M53" s="158">
        <f t="shared" si="20"/>
        <v>2000000</v>
      </c>
      <c r="N53" s="159">
        <v>2000000</v>
      </c>
      <c r="O53" s="140">
        <v>2000000</v>
      </c>
      <c r="P53" s="143">
        <f t="shared" si="5"/>
        <v>1</v>
      </c>
    </row>
    <row r="54" spans="1:17" s="134" customFormat="1" ht="20.25" customHeight="1" x14ac:dyDescent="0.25">
      <c r="A54" s="145">
        <v>4.4000000000000004</v>
      </c>
      <c r="B54" s="146" t="s">
        <v>274</v>
      </c>
      <c r="C54" s="137" t="s">
        <v>318</v>
      </c>
      <c r="D54" s="138" t="s">
        <v>317</v>
      </c>
      <c r="E54" s="323">
        <v>1</v>
      </c>
      <c r="F54" s="147">
        <v>2000000</v>
      </c>
      <c r="G54" s="158">
        <v>2000000</v>
      </c>
      <c r="H54" s="304">
        <f>+E54</f>
        <v>1</v>
      </c>
      <c r="I54" s="140">
        <f>+F54</f>
        <v>2000000</v>
      </c>
      <c r="J54" s="158">
        <f t="shared" si="18"/>
        <v>2000000</v>
      </c>
      <c r="K54" s="304">
        <v>1</v>
      </c>
      <c r="L54" s="140">
        <f t="shared" si="19"/>
        <v>2000000</v>
      </c>
      <c r="M54" s="158">
        <f t="shared" si="20"/>
        <v>2000000</v>
      </c>
      <c r="N54" s="159">
        <v>2000000</v>
      </c>
      <c r="O54" s="140">
        <v>2000000</v>
      </c>
      <c r="P54" s="143">
        <f t="shared" si="5"/>
        <v>1</v>
      </c>
      <c r="Q54" s="148"/>
    </row>
    <row r="55" spans="1:17" s="157" customFormat="1" ht="17.25" customHeight="1" thickBot="1" x14ac:dyDescent="0.3">
      <c r="A55" s="149"/>
      <c r="B55" s="150" t="s">
        <v>319</v>
      </c>
      <c r="C55" s="151"/>
      <c r="D55" s="152"/>
      <c r="E55" s="305"/>
      <c r="F55" s="153"/>
      <c r="G55" s="156">
        <f>SUM(G51:G54)</f>
        <v>19400000</v>
      </c>
      <c r="H55" s="305"/>
      <c r="I55" s="153"/>
      <c r="J55" s="156">
        <f>SUM(J51:J54)</f>
        <v>6040000</v>
      </c>
      <c r="K55" s="305"/>
      <c r="L55" s="153"/>
      <c r="M55" s="156">
        <f>SUM(M51:M54)</f>
        <v>13940000</v>
      </c>
      <c r="N55" s="156">
        <f>SUM(N51:N54)</f>
        <v>19400000</v>
      </c>
      <c r="O55" s="156">
        <v>19400000</v>
      </c>
      <c r="P55" s="143">
        <f t="shared" si="5"/>
        <v>1</v>
      </c>
      <c r="Q55" s="144">
        <f>N55-O55</f>
        <v>0</v>
      </c>
    </row>
    <row r="56" spans="1:17" s="134" customFormat="1" ht="30" customHeight="1" x14ac:dyDescent="0.25">
      <c r="A56" s="129">
        <v>5</v>
      </c>
      <c r="B56" s="130" t="s">
        <v>320</v>
      </c>
      <c r="C56" s="466" t="s">
        <v>321</v>
      </c>
      <c r="D56" s="466"/>
      <c r="E56" s="466"/>
      <c r="F56" s="466"/>
      <c r="G56" s="467"/>
      <c r="H56" s="306"/>
      <c r="I56" s="131"/>
      <c r="J56" s="133"/>
      <c r="K56" s="306"/>
      <c r="L56" s="131"/>
      <c r="M56" s="133"/>
      <c r="N56" s="468"/>
      <c r="O56" s="469"/>
      <c r="P56" s="470"/>
    </row>
    <row r="57" spans="1:17" s="134" customFormat="1" ht="15" customHeight="1" x14ac:dyDescent="0.25">
      <c r="A57" s="135">
        <v>5.0999999999999996</v>
      </c>
      <c r="B57" s="136" t="s">
        <v>267</v>
      </c>
      <c r="C57" s="137" t="s">
        <v>322</v>
      </c>
      <c r="D57" s="138" t="s">
        <v>322</v>
      </c>
      <c r="E57" s="323">
        <v>5</v>
      </c>
      <c r="F57" s="140">
        <v>84000</v>
      </c>
      <c r="G57" s="158">
        <v>420000</v>
      </c>
      <c r="H57" s="304">
        <f>+E57</f>
        <v>5</v>
      </c>
      <c r="I57" s="140">
        <f>+F57</f>
        <v>84000</v>
      </c>
      <c r="J57" s="158">
        <f>+H57*I57</f>
        <v>420000</v>
      </c>
      <c r="K57" s="304">
        <v>5</v>
      </c>
      <c r="L57" s="140">
        <f t="shared" ref="L57:L62" si="21">+I57</f>
        <v>84000</v>
      </c>
      <c r="M57" s="158">
        <f>+K57*L57</f>
        <v>420000</v>
      </c>
      <c r="N57" s="159">
        <f>G57</f>
        <v>420000</v>
      </c>
      <c r="O57" s="140">
        <v>420000</v>
      </c>
      <c r="P57" s="143">
        <f t="shared" si="5"/>
        <v>1</v>
      </c>
    </row>
    <row r="58" spans="1:17" s="134" customFormat="1" ht="15" customHeight="1" x14ac:dyDescent="0.25">
      <c r="A58" s="145">
        <v>5.2</v>
      </c>
      <c r="B58" s="146" t="s">
        <v>270</v>
      </c>
      <c r="C58" s="137" t="s">
        <v>323</v>
      </c>
      <c r="D58" s="138" t="s">
        <v>324</v>
      </c>
      <c r="E58" s="323">
        <v>1</v>
      </c>
      <c r="F58" s="147">
        <v>6300000</v>
      </c>
      <c r="G58" s="158">
        <v>6300000</v>
      </c>
      <c r="H58" s="304">
        <f>+E58</f>
        <v>1</v>
      </c>
      <c r="I58" s="140">
        <f>+F58</f>
        <v>6300000</v>
      </c>
      <c r="J58" s="158">
        <f t="shared" ref="J58:J65" si="22">+H58*I58</f>
        <v>6300000</v>
      </c>
      <c r="K58" s="304">
        <v>1</v>
      </c>
      <c r="L58" s="140">
        <f t="shared" si="21"/>
        <v>6300000</v>
      </c>
      <c r="M58" s="158">
        <f t="shared" ref="M58:M62" si="23">+K58*L58</f>
        <v>6300000</v>
      </c>
      <c r="N58" s="159">
        <f t="shared" ref="N58:N65" si="24">G58</f>
        <v>6300000</v>
      </c>
      <c r="O58" s="140">
        <v>6300000</v>
      </c>
      <c r="P58" s="143">
        <f t="shared" si="5"/>
        <v>1</v>
      </c>
      <c r="Q58" s="144"/>
    </row>
    <row r="59" spans="1:17" s="134" customFormat="1" ht="15" customHeight="1" x14ac:dyDescent="0.25">
      <c r="A59" s="145">
        <v>5.3</v>
      </c>
      <c r="B59" s="146" t="s">
        <v>272</v>
      </c>
      <c r="C59" s="137" t="s">
        <v>196</v>
      </c>
      <c r="D59" s="138" t="s">
        <v>317</v>
      </c>
      <c r="E59" s="323">
        <v>35</v>
      </c>
      <c r="F59" s="147">
        <v>450000</v>
      </c>
      <c r="G59" s="158">
        <v>15750000</v>
      </c>
      <c r="H59" s="333">
        <f>+'F1 Y F2 - 5.3'!G9</f>
        <v>31</v>
      </c>
      <c r="I59" s="140">
        <f t="shared" ref="I59:I65" si="25">+F59</f>
        <v>450000</v>
      </c>
      <c r="J59" s="158">
        <f t="shared" si="22"/>
        <v>13950000</v>
      </c>
      <c r="K59" s="333">
        <v>31</v>
      </c>
      <c r="L59" s="140">
        <f t="shared" si="21"/>
        <v>450000</v>
      </c>
      <c r="M59" s="158">
        <f t="shared" si="23"/>
        <v>13950000</v>
      </c>
      <c r="N59" s="159">
        <f t="shared" si="24"/>
        <v>15750000</v>
      </c>
      <c r="O59" s="140">
        <v>15750000</v>
      </c>
      <c r="P59" s="143">
        <f t="shared" si="5"/>
        <v>1</v>
      </c>
    </row>
    <row r="60" spans="1:17" s="134" customFormat="1" ht="15" customHeight="1" x14ac:dyDescent="0.25">
      <c r="A60" s="145">
        <v>5.4</v>
      </c>
      <c r="B60" s="146" t="s">
        <v>274</v>
      </c>
      <c r="C60" s="137" t="s">
        <v>325</v>
      </c>
      <c r="D60" s="138" t="s">
        <v>317</v>
      </c>
      <c r="E60" s="323">
        <v>1</v>
      </c>
      <c r="F60" s="147">
        <v>1300000</v>
      </c>
      <c r="G60" s="158">
        <v>1300000</v>
      </c>
      <c r="H60" s="304">
        <f>+E60</f>
        <v>1</v>
      </c>
      <c r="I60" s="140">
        <f t="shared" si="25"/>
        <v>1300000</v>
      </c>
      <c r="J60" s="158">
        <f t="shared" si="22"/>
        <v>1300000</v>
      </c>
      <c r="K60" s="304">
        <v>1</v>
      </c>
      <c r="L60" s="140">
        <f t="shared" si="21"/>
        <v>1300000</v>
      </c>
      <c r="M60" s="158">
        <f t="shared" si="23"/>
        <v>1300000</v>
      </c>
      <c r="N60" s="159">
        <f t="shared" si="24"/>
        <v>1300000</v>
      </c>
      <c r="O60" s="140">
        <v>1300000</v>
      </c>
      <c r="P60" s="143">
        <f t="shared" si="5"/>
        <v>1</v>
      </c>
    </row>
    <row r="61" spans="1:17" s="134" customFormat="1" ht="15" customHeight="1" x14ac:dyDescent="0.25">
      <c r="A61" s="145">
        <v>5.5</v>
      </c>
      <c r="B61" s="146" t="s">
        <v>276</v>
      </c>
      <c r="C61" s="137" t="s">
        <v>326</v>
      </c>
      <c r="D61" s="138" t="s">
        <v>317</v>
      </c>
      <c r="E61" s="323">
        <v>1</v>
      </c>
      <c r="F61" s="147">
        <v>2000000</v>
      </c>
      <c r="G61" s="158">
        <v>2000000</v>
      </c>
      <c r="H61" s="304">
        <f>+E61</f>
        <v>1</v>
      </c>
      <c r="I61" s="140">
        <f t="shared" si="25"/>
        <v>2000000</v>
      </c>
      <c r="J61" s="158">
        <f t="shared" si="22"/>
        <v>2000000</v>
      </c>
      <c r="K61" s="304">
        <v>1</v>
      </c>
      <c r="L61" s="140">
        <f t="shared" si="21"/>
        <v>2000000</v>
      </c>
      <c r="M61" s="158">
        <f t="shared" si="23"/>
        <v>2000000</v>
      </c>
      <c r="N61" s="159">
        <f t="shared" si="24"/>
        <v>2000000</v>
      </c>
      <c r="O61" s="140">
        <v>2000000</v>
      </c>
      <c r="P61" s="143">
        <f t="shared" si="5"/>
        <v>1</v>
      </c>
    </row>
    <row r="62" spans="1:17" s="134" customFormat="1" ht="15" customHeight="1" x14ac:dyDescent="0.25">
      <c r="A62" s="145">
        <v>5.0999999999999996</v>
      </c>
      <c r="B62" s="146" t="s">
        <v>278</v>
      </c>
      <c r="C62" s="137" t="s">
        <v>322</v>
      </c>
      <c r="D62" s="138" t="s">
        <v>327</v>
      </c>
      <c r="E62" s="323">
        <v>3</v>
      </c>
      <c r="F62" s="147">
        <v>80000</v>
      </c>
      <c r="G62" s="158">
        <v>240000</v>
      </c>
      <c r="H62" s="304">
        <f>+E62</f>
        <v>3</v>
      </c>
      <c r="I62" s="140">
        <f t="shared" si="25"/>
        <v>80000</v>
      </c>
      <c r="J62" s="158">
        <f t="shared" si="22"/>
        <v>240000</v>
      </c>
      <c r="K62" s="304">
        <v>3</v>
      </c>
      <c r="L62" s="140">
        <f t="shared" si="21"/>
        <v>80000</v>
      </c>
      <c r="M62" s="158">
        <f t="shared" si="23"/>
        <v>240000</v>
      </c>
      <c r="N62" s="159">
        <f t="shared" si="24"/>
        <v>240000</v>
      </c>
      <c r="O62" s="140">
        <v>240000</v>
      </c>
      <c r="P62" s="143">
        <f t="shared" si="5"/>
        <v>1</v>
      </c>
    </row>
    <row r="63" spans="1:17" s="134" customFormat="1" ht="15" customHeight="1" x14ac:dyDescent="0.25">
      <c r="A63" s="145">
        <v>5.2</v>
      </c>
      <c r="B63" s="146" t="s">
        <v>278</v>
      </c>
      <c r="C63" s="137" t="s">
        <v>328</v>
      </c>
      <c r="D63" s="138" t="s">
        <v>329</v>
      </c>
      <c r="E63" s="323">
        <v>1</v>
      </c>
      <c r="F63" s="147">
        <v>4200000</v>
      </c>
      <c r="G63" s="158">
        <v>4200000</v>
      </c>
      <c r="H63" s="304">
        <f>+E63</f>
        <v>1</v>
      </c>
      <c r="I63" s="140">
        <f t="shared" si="25"/>
        <v>4200000</v>
      </c>
      <c r="J63" s="158">
        <f t="shared" si="22"/>
        <v>4200000</v>
      </c>
      <c r="K63" s="304">
        <v>1</v>
      </c>
      <c r="L63" s="140">
        <f t="shared" ref="L63:L65" si="26">+I63</f>
        <v>4200000</v>
      </c>
      <c r="M63" s="158">
        <f t="shared" ref="M63:M65" si="27">+K63*L63</f>
        <v>4200000</v>
      </c>
      <c r="N63" s="159">
        <f t="shared" si="24"/>
        <v>4200000</v>
      </c>
      <c r="O63" s="140">
        <v>4200000</v>
      </c>
      <c r="P63" s="143">
        <f t="shared" si="5"/>
        <v>1</v>
      </c>
    </row>
    <row r="64" spans="1:17" s="134" customFormat="1" ht="15" customHeight="1" x14ac:dyDescent="0.25">
      <c r="A64" s="145">
        <v>5.3</v>
      </c>
      <c r="B64" s="146" t="s">
        <v>278</v>
      </c>
      <c r="C64" s="137" t="s">
        <v>196</v>
      </c>
      <c r="D64" s="138" t="s">
        <v>330</v>
      </c>
      <c r="E64" s="323">
        <v>8</v>
      </c>
      <c r="F64" s="147">
        <v>490000</v>
      </c>
      <c r="G64" s="158">
        <v>3920000</v>
      </c>
      <c r="H64" s="333">
        <f>+'F1 Y F2 - 5.3'!G10</f>
        <v>5</v>
      </c>
      <c r="I64" s="140">
        <f t="shared" si="25"/>
        <v>490000</v>
      </c>
      <c r="J64" s="158">
        <f t="shared" si="22"/>
        <v>2450000</v>
      </c>
      <c r="K64" s="333">
        <v>5</v>
      </c>
      <c r="L64" s="140">
        <f t="shared" si="26"/>
        <v>490000</v>
      </c>
      <c r="M64" s="158">
        <f t="shared" si="27"/>
        <v>2450000</v>
      </c>
      <c r="N64" s="159">
        <f t="shared" si="24"/>
        <v>3920000</v>
      </c>
      <c r="O64" s="140">
        <v>3920000</v>
      </c>
      <c r="P64" s="143">
        <f t="shared" si="5"/>
        <v>1</v>
      </c>
    </row>
    <row r="65" spans="1:17" s="134" customFormat="1" ht="15" customHeight="1" x14ac:dyDescent="0.25">
      <c r="A65" s="145">
        <v>5.5</v>
      </c>
      <c r="B65" s="146" t="s">
        <v>278</v>
      </c>
      <c r="C65" s="137" t="s">
        <v>331</v>
      </c>
      <c r="D65" s="138" t="s">
        <v>330</v>
      </c>
      <c r="E65" s="323">
        <v>4</v>
      </c>
      <c r="F65" s="147">
        <v>2000000</v>
      </c>
      <c r="G65" s="158">
        <v>8000000</v>
      </c>
      <c r="H65" s="304">
        <f>+E65</f>
        <v>4</v>
      </c>
      <c r="I65" s="140">
        <f t="shared" si="25"/>
        <v>2000000</v>
      </c>
      <c r="J65" s="158">
        <f t="shared" si="22"/>
        <v>8000000</v>
      </c>
      <c r="K65" s="304">
        <v>4</v>
      </c>
      <c r="L65" s="140">
        <f t="shared" si="26"/>
        <v>2000000</v>
      </c>
      <c r="M65" s="158">
        <f t="shared" si="27"/>
        <v>8000000</v>
      </c>
      <c r="N65" s="159">
        <f t="shared" si="24"/>
        <v>8000000</v>
      </c>
      <c r="O65" s="140">
        <v>8000000</v>
      </c>
      <c r="P65" s="143">
        <f t="shared" si="5"/>
        <v>1</v>
      </c>
    </row>
    <row r="66" spans="1:17" s="157" customFormat="1" ht="15" customHeight="1" thickBot="1" x14ac:dyDescent="0.3">
      <c r="A66" s="149"/>
      <c r="B66" s="150" t="s">
        <v>332</v>
      </c>
      <c r="C66" s="151"/>
      <c r="D66" s="152"/>
      <c r="E66" s="305"/>
      <c r="F66" s="153"/>
      <c r="G66" s="156">
        <f>SUM(G57:G65)</f>
        <v>42130000</v>
      </c>
      <c r="H66" s="305"/>
      <c r="I66" s="153"/>
      <c r="J66" s="156">
        <f>SUM(J57:J65)</f>
        <v>38860000</v>
      </c>
      <c r="K66" s="305"/>
      <c r="L66" s="153"/>
      <c r="M66" s="156">
        <f>SUM(M57:M65)</f>
        <v>38860000</v>
      </c>
      <c r="N66" s="156">
        <f t="shared" ref="N66" si="28">SUM(N57:N65)</f>
        <v>42130000</v>
      </c>
      <c r="O66" s="156">
        <v>47629920</v>
      </c>
      <c r="P66" s="143">
        <f t="shared" si="5"/>
        <v>1.1305464039876572</v>
      </c>
      <c r="Q66" s="144">
        <f>N66-O66</f>
        <v>-5499920</v>
      </c>
    </row>
    <row r="67" spans="1:17" s="109" customFormat="1" ht="23.25" customHeight="1" thickBot="1" x14ac:dyDescent="0.3">
      <c r="A67" s="170"/>
      <c r="B67" s="171" t="s">
        <v>333</v>
      </c>
      <c r="C67" s="172"/>
      <c r="D67" s="173"/>
      <c r="E67" s="324"/>
      <c r="F67" s="175"/>
      <c r="G67" s="176">
        <f>G23+G29+G43+G49+G55+G66</f>
        <v>536407560</v>
      </c>
      <c r="H67" s="174"/>
      <c r="I67" s="175"/>
      <c r="J67" s="176">
        <f>J23+J29+J43+J49+J55+J66</f>
        <v>516250474</v>
      </c>
      <c r="K67" s="174"/>
      <c r="L67" s="175"/>
      <c r="M67" s="176">
        <f>M23+M29+M43+M49+M55+M66</f>
        <v>538675474</v>
      </c>
      <c r="N67" s="176">
        <f>N23+N29+N43+N49+N55+N66</f>
        <v>516857560</v>
      </c>
      <c r="O67" s="176">
        <f>O23+O29+O43+O49+O55+O66</f>
        <v>524387465</v>
      </c>
      <c r="P67" s="298">
        <f t="shared" ref="P67" si="29">O67/N67</f>
        <v>1.0145686269927057</v>
      </c>
      <c r="Q67" s="177">
        <f>N67-O67</f>
        <v>-7529905</v>
      </c>
    </row>
    <row r="68" spans="1:17" ht="15.75" customHeight="1" x14ac:dyDescent="0.25">
      <c r="C68" s="178"/>
      <c r="D68" s="178"/>
      <c r="E68" s="179"/>
      <c r="G68" s="180"/>
      <c r="H68" s="180"/>
      <c r="I68" s="180"/>
      <c r="J68" s="180"/>
      <c r="K68" s="180"/>
      <c r="L68" s="180"/>
      <c r="M68" s="180"/>
      <c r="N68" s="178"/>
    </row>
    <row r="69" spans="1:17" ht="15.75" customHeight="1" x14ac:dyDescent="0.25">
      <c r="C69" s="181"/>
      <c r="D69" s="182"/>
      <c r="E69" s="311"/>
      <c r="G69" s="180"/>
      <c r="H69" s="307"/>
      <c r="I69" s="307"/>
      <c r="J69" s="180"/>
      <c r="K69" s="307"/>
      <c r="L69" s="307"/>
      <c r="M69" s="180"/>
      <c r="O69" s="178"/>
    </row>
    <row r="70" spans="1:17" ht="15.75" customHeight="1" x14ac:dyDescent="0.25">
      <c r="C70" s="181"/>
      <c r="D70" s="182"/>
      <c r="E70" s="183"/>
      <c r="G70" s="180"/>
      <c r="H70" s="180"/>
      <c r="I70" s="180"/>
      <c r="J70" s="180"/>
      <c r="K70" s="180"/>
      <c r="L70" s="180"/>
      <c r="M70" s="180"/>
      <c r="Q70" s="178"/>
    </row>
    <row r="71" spans="1:17" ht="15.75" customHeight="1" x14ac:dyDescent="0.25">
      <c r="C71" s="334"/>
      <c r="D71" s="182"/>
      <c r="E71" s="183"/>
      <c r="G71" s="180"/>
      <c r="H71" s="180"/>
      <c r="I71" s="307"/>
      <c r="J71" s="180"/>
      <c r="K71" s="180"/>
      <c r="L71" s="180"/>
      <c r="M71" s="180"/>
    </row>
    <row r="72" spans="1:17" ht="15.75" customHeight="1" x14ac:dyDescent="0.25">
      <c r="C72" s="334"/>
      <c r="D72" s="182"/>
      <c r="E72" s="183"/>
      <c r="G72" s="180"/>
      <c r="H72" s="180"/>
      <c r="I72" s="180"/>
      <c r="J72" s="180"/>
      <c r="K72" s="180"/>
      <c r="L72" s="180"/>
      <c r="M72" s="180"/>
    </row>
    <row r="73" spans="1:17" ht="15.75" customHeight="1" x14ac:dyDescent="0.25">
      <c r="C73" s="334"/>
      <c r="D73" s="182"/>
      <c r="E73" s="183"/>
      <c r="G73" s="180"/>
      <c r="H73" s="180"/>
      <c r="I73" s="180"/>
      <c r="J73" s="180"/>
      <c r="K73" s="180"/>
      <c r="L73" s="180"/>
      <c r="M73" s="180"/>
    </row>
    <row r="74" spans="1:17" ht="15.75" customHeight="1" x14ac:dyDescent="0.25">
      <c r="C74" s="334"/>
      <c r="D74" s="182"/>
      <c r="E74" s="183"/>
      <c r="G74" s="180"/>
      <c r="H74" s="180"/>
      <c r="I74" s="180"/>
      <c r="J74" s="180"/>
      <c r="K74" s="180"/>
      <c r="L74" s="180"/>
      <c r="M74" s="180"/>
    </row>
    <row r="75" spans="1:17" ht="15.75" customHeight="1" x14ac:dyDescent="0.25">
      <c r="C75" s="334"/>
      <c r="D75" s="182"/>
      <c r="E75" s="183"/>
      <c r="G75" s="180"/>
      <c r="H75" s="180"/>
      <c r="I75" s="180"/>
      <c r="J75" s="180"/>
      <c r="K75" s="180"/>
      <c r="L75" s="180"/>
      <c r="M75" s="180"/>
    </row>
    <row r="76" spans="1:17" ht="15.75" customHeight="1" x14ac:dyDescent="0.25">
      <c r="C76" s="334"/>
      <c r="D76" s="182"/>
      <c r="E76" s="183"/>
      <c r="G76" s="180"/>
      <c r="H76" s="180"/>
      <c r="I76" s="180"/>
      <c r="J76" s="180"/>
      <c r="K76" s="180"/>
      <c r="L76" s="180"/>
      <c r="M76" s="180"/>
    </row>
    <row r="77" spans="1:17" ht="15.75" customHeight="1" x14ac:dyDescent="0.25">
      <c r="C77" s="334"/>
      <c r="D77" s="182"/>
      <c r="E77" s="183"/>
      <c r="G77" s="180"/>
      <c r="H77" s="180"/>
      <c r="I77" s="180"/>
      <c r="J77" s="180"/>
      <c r="K77" s="180"/>
      <c r="L77" s="180"/>
      <c r="M77" s="180"/>
    </row>
    <row r="78" spans="1:17" ht="15.75" customHeight="1" x14ac:dyDescent="0.25">
      <c r="C78" s="182"/>
      <c r="D78" s="182"/>
      <c r="E78" s="183"/>
      <c r="G78" s="180"/>
      <c r="H78" s="180"/>
      <c r="I78" s="180"/>
      <c r="J78" s="180"/>
      <c r="K78" s="180"/>
      <c r="L78" s="180"/>
      <c r="M78" s="180"/>
    </row>
    <row r="79" spans="1:17" ht="15.75" customHeight="1" x14ac:dyDescent="0.25">
      <c r="C79" s="182"/>
      <c r="D79" s="182"/>
      <c r="E79" s="183"/>
      <c r="G79" s="180"/>
      <c r="H79" s="180"/>
      <c r="I79" s="180"/>
      <c r="J79" s="180"/>
      <c r="K79" s="180"/>
      <c r="L79" s="180"/>
      <c r="M79" s="180"/>
    </row>
    <row r="80" spans="1:17" ht="15.75" customHeight="1" x14ac:dyDescent="0.25">
      <c r="C80" s="182"/>
      <c r="D80" s="182"/>
      <c r="E80" s="183"/>
      <c r="G80" s="180"/>
      <c r="H80" s="180"/>
      <c r="I80" s="180"/>
      <c r="J80" s="180"/>
      <c r="K80" s="180"/>
      <c r="L80" s="180"/>
      <c r="M80" s="180"/>
    </row>
    <row r="81" spans="3:13" ht="15.75" customHeight="1" x14ac:dyDescent="0.25">
      <c r="C81" s="182"/>
      <c r="D81" s="182"/>
      <c r="E81" s="183"/>
      <c r="G81" s="180"/>
      <c r="H81" s="180"/>
      <c r="I81" s="180"/>
      <c r="J81" s="180"/>
      <c r="K81" s="180"/>
      <c r="L81" s="180"/>
      <c r="M81" s="180"/>
    </row>
    <row r="82" spans="3:13" ht="15.75" customHeight="1" x14ac:dyDescent="0.25">
      <c r="C82" s="182"/>
      <c r="D82" s="182"/>
      <c r="E82" s="183"/>
      <c r="G82" s="180"/>
      <c r="H82" s="180"/>
      <c r="I82" s="180"/>
      <c r="J82" s="180"/>
      <c r="K82" s="180"/>
      <c r="L82" s="180"/>
      <c r="M82" s="180"/>
    </row>
    <row r="83" spans="3:13" ht="15.75" customHeight="1" x14ac:dyDescent="0.25">
      <c r="C83" s="182"/>
      <c r="D83" s="182"/>
      <c r="E83" s="183"/>
      <c r="G83" s="180"/>
      <c r="H83" s="180"/>
      <c r="I83" s="180"/>
      <c r="J83" s="180"/>
      <c r="K83" s="180"/>
      <c r="L83" s="180"/>
      <c r="M83" s="180"/>
    </row>
    <row r="84" spans="3:13" ht="15.75" customHeight="1" x14ac:dyDescent="0.25">
      <c r="C84" s="182"/>
      <c r="D84" s="182"/>
      <c r="E84" s="183"/>
      <c r="G84" s="180"/>
      <c r="H84" s="180"/>
      <c r="I84" s="180"/>
      <c r="J84" s="180"/>
      <c r="K84" s="180"/>
      <c r="L84" s="180"/>
      <c r="M84" s="180"/>
    </row>
    <row r="85" spans="3:13" ht="15.75" customHeight="1" x14ac:dyDescent="0.25">
      <c r="C85" s="182"/>
      <c r="D85" s="182"/>
      <c r="E85" s="183"/>
      <c r="G85" s="180"/>
      <c r="H85" s="180"/>
      <c r="I85" s="180"/>
      <c r="J85" s="180"/>
      <c r="K85" s="180"/>
      <c r="L85" s="180"/>
      <c r="M85" s="180"/>
    </row>
    <row r="86" spans="3:13" ht="15.75" customHeight="1" x14ac:dyDescent="0.25">
      <c r="C86" s="182"/>
      <c r="D86" s="182"/>
      <c r="E86" s="183"/>
      <c r="G86" s="180"/>
      <c r="H86" s="180"/>
      <c r="I86" s="180"/>
      <c r="J86" s="180"/>
      <c r="K86" s="180"/>
      <c r="L86" s="180"/>
      <c r="M86" s="180"/>
    </row>
    <row r="87" spans="3:13" ht="15.75" customHeight="1" x14ac:dyDescent="0.25">
      <c r="C87" s="182"/>
      <c r="D87" s="182"/>
      <c r="E87" s="183"/>
      <c r="G87" s="180"/>
      <c r="H87" s="180"/>
      <c r="I87" s="180"/>
      <c r="J87" s="180"/>
      <c r="K87" s="180"/>
      <c r="L87" s="180"/>
      <c r="M87" s="180"/>
    </row>
    <row r="88" spans="3:13" ht="15.75" customHeight="1" x14ac:dyDescent="0.25">
      <c r="C88" s="182"/>
      <c r="D88" s="182"/>
      <c r="E88" s="183"/>
      <c r="G88" s="180"/>
      <c r="H88" s="180"/>
      <c r="I88" s="180"/>
      <c r="J88" s="180"/>
      <c r="K88" s="180"/>
      <c r="L88" s="180"/>
      <c r="M88" s="180"/>
    </row>
    <row r="89" spans="3:13" ht="15.75" customHeight="1" x14ac:dyDescent="0.25">
      <c r="C89" s="182"/>
      <c r="D89" s="182"/>
      <c r="E89" s="183"/>
      <c r="G89" s="180"/>
      <c r="H89" s="180"/>
      <c r="I89" s="180"/>
      <c r="J89" s="180"/>
      <c r="K89" s="180"/>
      <c r="L89" s="180"/>
      <c r="M89" s="180"/>
    </row>
    <row r="90" spans="3:13" ht="15.75" customHeight="1" x14ac:dyDescent="0.25">
      <c r="C90" s="182"/>
      <c r="D90" s="182"/>
      <c r="E90" s="183"/>
      <c r="G90" s="180"/>
      <c r="H90" s="180"/>
      <c r="I90" s="180"/>
      <c r="J90" s="180"/>
      <c r="K90" s="180"/>
      <c r="L90" s="180"/>
      <c r="M90" s="180"/>
    </row>
    <row r="91" spans="3:13" ht="15.75" customHeight="1" x14ac:dyDescent="0.25">
      <c r="C91" s="182"/>
      <c r="D91" s="182"/>
      <c r="E91" s="183"/>
      <c r="G91" s="180"/>
      <c r="H91" s="180"/>
      <c r="I91" s="180"/>
      <c r="J91" s="180"/>
      <c r="K91" s="180"/>
      <c r="L91" s="180"/>
      <c r="M91" s="180"/>
    </row>
    <row r="92" spans="3:13" ht="15.75" customHeight="1" x14ac:dyDescent="0.25">
      <c r="C92" s="182"/>
      <c r="D92" s="182"/>
      <c r="E92" s="183"/>
      <c r="G92" s="180"/>
      <c r="H92" s="180"/>
      <c r="I92" s="180"/>
      <c r="J92" s="180"/>
      <c r="K92" s="180"/>
      <c r="L92" s="180"/>
      <c r="M92" s="180"/>
    </row>
    <row r="93" spans="3:13" ht="15.75" customHeight="1" x14ac:dyDescent="0.25">
      <c r="C93" s="182"/>
      <c r="D93" s="182"/>
      <c r="E93" s="183"/>
      <c r="G93" s="180"/>
      <c r="H93" s="180"/>
      <c r="I93" s="180"/>
      <c r="J93" s="180"/>
      <c r="K93" s="180"/>
      <c r="L93" s="180"/>
      <c r="M93" s="180"/>
    </row>
    <row r="94" spans="3:13" ht="15.75" customHeight="1" x14ac:dyDescent="0.25">
      <c r="C94" s="182"/>
      <c r="D94" s="182"/>
      <c r="E94" s="183"/>
      <c r="G94" s="180"/>
      <c r="H94" s="180"/>
      <c r="I94" s="180"/>
      <c r="J94" s="180"/>
      <c r="K94" s="180"/>
      <c r="L94" s="180"/>
      <c r="M94" s="180"/>
    </row>
    <row r="95" spans="3:13" ht="15.75" customHeight="1" x14ac:dyDescent="0.25">
      <c r="C95" s="182"/>
      <c r="D95" s="182"/>
      <c r="E95" s="183"/>
      <c r="G95" s="180"/>
      <c r="H95" s="180"/>
      <c r="I95" s="180"/>
      <c r="J95" s="180"/>
      <c r="K95" s="180"/>
      <c r="L95" s="180"/>
      <c r="M95" s="180"/>
    </row>
    <row r="96" spans="3:13" ht="15.75" customHeight="1" x14ac:dyDescent="0.25">
      <c r="C96" s="182"/>
      <c r="D96" s="182"/>
      <c r="E96" s="183"/>
      <c r="G96" s="180"/>
      <c r="H96" s="180"/>
      <c r="I96" s="180"/>
      <c r="J96" s="180"/>
      <c r="K96" s="180"/>
      <c r="L96" s="180"/>
      <c r="M96" s="180"/>
    </row>
    <row r="97" spans="3:13" ht="15.75" customHeight="1" x14ac:dyDescent="0.25">
      <c r="C97" s="182"/>
      <c r="D97" s="182"/>
      <c r="E97" s="183"/>
      <c r="G97" s="180"/>
      <c r="H97" s="180"/>
      <c r="I97" s="180"/>
      <c r="J97" s="180"/>
      <c r="K97" s="180"/>
      <c r="L97" s="180"/>
      <c r="M97" s="180"/>
    </row>
    <row r="98" spans="3:13" ht="15.75" customHeight="1" x14ac:dyDescent="0.25">
      <c r="C98" s="182"/>
      <c r="D98" s="182"/>
      <c r="E98" s="183"/>
      <c r="G98" s="180"/>
      <c r="H98" s="180"/>
      <c r="I98" s="180"/>
      <c r="J98" s="180"/>
      <c r="K98" s="180"/>
      <c r="L98" s="180"/>
      <c r="M98" s="180"/>
    </row>
    <row r="99" spans="3:13" ht="15.75" customHeight="1" x14ac:dyDescent="0.25">
      <c r="C99" s="182"/>
      <c r="D99" s="182"/>
      <c r="E99" s="183"/>
      <c r="G99" s="180"/>
      <c r="H99" s="180"/>
      <c r="I99" s="180"/>
      <c r="J99" s="180"/>
      <c r="K99" s="180"/>
      <c r="L99" s="180"/>
      <c r="M99" s="180"/>
    </row>
    <row r="100" spans="3:13" ht="15.75" customHeight="1" x14ac:dyDescent="0.25">
      <c r="C100" s="182"/>
      <c r="D100" s="182"/>
      <c r="E100" s="183"/>
      <c r="G100" s="180"/>
      <c r="H100" s="180"/>
      <c r="I100" s="180"/>
      <c r="J100" s="180"/>
      <c r="K100" s="180"/>
      <c r="L100" s="180"/>
      <c r="M100" s="180"/>
    </row>
    <row r="101" spans="3:13" ht="15.75" customHeight="1" x14ac:dyDescent="0.25">
      <c r="C101" s="182"/>
      <c r="D101" s="182"/>
      <c r="E101" s="183"/>
      <c r="G101" s="180"/>
      <c r="H101" s="180"/>
      <c r="I101" s="180"/>
      <c r="J101" s="180"/>
      <c r="K101" s="180"/>
      <c r="L101" s="180"/>
      <c r="M101" s="180"/>
    </row>
    <row r="102" spans="3:13" ht="15.75" customHeight="1" x14ac:dyDescent="0.25">
      <c r="C102" s="182"/>
      <c r="D102" s="182"/>
      <c r="E102" s="183"/>
      <c r="G102" s="180"/>
      <c r="H102" s="180"/>
      <c r="I102" s="180"/>
      <c r="J102" s="180"/>
      <c r="K102" s="180"/>
      <c r="L102" s="180"/>
      <c r="M102" s="180"/>
    </row>
    <row r="103" spans="3:13" ht="15.75" customHeight="1" x14ac:dyDescent="0.25">
      <c r="C103" s="182"/>
      <c r="D103" s="182"/>
      <c r="E103" s="183"/>
      <c r="G103" s="180"/>
      <c r="H103" s="180"/>
      <c r="I103" s="180"/>
      <c r="J103" s="180"/>
      <c r="K103" s="180"/>
      <c r="L103" s="180"/>
      <c r="M103" s="180"/>
    </row>
    <row r="104" spans="3:13" ht="15.75" customHeight="1" x14ac:dyDescent="0.25">
      <c r="C104" s="182"/>
      <c r="D104" s="182"/>
      <c r="E104" s="183"/>
      <c r="G104" s="180"/>
      <c r="H104" s="180"/>
      <c r="I104" s="180"/>
      <c r="J104" s="180"/>
      <c r="K104" s="180"/>
      <c r="L104" s="180"/>
      <c r="M104" s="180"/>
    </row>
    <row r="105" spans="3:13" ht="15.75" customHeight="1" x14ac:dyDescent="0.25">
      <c r="C105" s="182"/>
      <c r="D105" s="182"/>
      <c r="E105" s="183"/>
      <c r="G105" s="180"/>
      <c r="H105" s="180"/>
      <c r="I105" s="180"/>
      <c r="J105" s="180"/>
      <c r="K105" s="180"/>
      <c r="L105" s="180"/>
      <c r="M105" s="180"/>
    </row>
    <row r="106" spans="3:13" ht="15.75" customHeight="1" x14ac:dyDescent="0.25">
      <c r="C106" s="182"/>
      <c r="D106" s="182"/>
      <c r="E106" s="183"/>
      <c r="G106" s="180"/>
      <c r="H106" s="180"/>
      <c r="I106" s="180"/>
      <c r="J106" s="180"/>
      <c r="K106" s="180"/>
      <c r="L106" s="180"/>
      <c r="M106" s="180"/>
    </row>
    <row r="107" spans="3:13" ht="15.75" customHeight="1" x14ac:dyDescent="0.25">
      <c r="C107" s="182"/>
      <c r="D107" s="182"/>
      <c r="E107" s="183"/>
      <c r="G107" s="180"/>
      <c r="H107" s="180"/>
      <c r="I107" s="180"/>
      <c r="J107" s="180"/>
      <c r="K107" s="180"/>
      <c r="L107" s="180"/>
      <c r="M107" s="180"/>
    </row>
    <row r="108" spans="3:13" ht="15.75" customHeight="1" x14ac:dyDescent="0.25">
      <c r="C108" s="182"/>
      <c r="D108" s="182"/>
      <c r="E108" s="183"/>
      <c r="G108" s="180"/>
      <c r="H108" s="180"/>
      <c r="I108" s="180"/>
      <c r="J108" s="180"/>
      <c r="K108" s="180"/>
      <c r="L108" s="180"/>
      <c r="M108" s="180"/>
    </row>
    <row r="109" spans="3:13" ht="15.75" customHeight="1" x14ac:dyDescent="0.25">
      <c r="C109" s="182"/>
      <c r="D109" s="182"/>
      <c r="E109" s="183"/>
      <c r="G109" s="180"/>
      <c r="H109" s="180"/>
      <c r="I109" s="180"/>
      <c r="J109" s="180"/>
      <c r="K109" s="180"/>
      <c r="L109" s="180"/>
      <c r="M109" s="180"/>
    </row>
    <row r="110" spans="3:13" ht="15.75" customHeight="1" x14ac:dyDescent="0.25">
      <c r="C110" s="182"/>
      <c r="D110" s="182"/>
      <c r="E110" s="183"/>
      <c r="G110" s="180"/>
      <c r="H110" s="180"/>
      <c r="I110" s="180"/>
      <c r="J110" s="180"/>
      <c r="K110" s="180"/>
      <c r="L110" s="180"/>
      <c r="M110" s="180"/>
    </row>
    <row r="111" spans="3:13" ht="15.75" customHeight="1" x14ac:dyDescent="0.25">
      <c r="C111" s="182"/>
      <c r="D111" s="182"/>
      <c r="E111" s="183"/>
      <c r="G111" s="180"/>
      <c r="H111" s="180"/>
      <c r="I111" s="180"/>
      <c r="J111" s="180"/>
      <c r="K111" s="180"/>
      <c r="L111" s="180"/>
      <c r="M111" s="180"/>
    </row>
    <row r="112" spans="3:13" ht="15.75" customHeight="1" x14ac:dyDescent="0.25">
      <c r="C112" s="182"/>
      <c r="D112" s="182"/>
      <c r="E112" s="183"/>
      <c r="G112" s="180"/>
      <c r="H112" s="180"/>
      <c r="I112" s="180"/>
      <c r="J112" s="180"/>
      <c r="K112" s="180"/>
      <c r="L112" s="180"/>
      <c r="M112" s="180"/>
    </row>
    <row r="113" spans="3:13" ht="15.75" customHeight="1" x14ac:dyDescent="0.25">
      <c r="C113" s="182"/>
      <c r="D113" s="182"/>
      <c r="E113" s="183"/>
      <c r="G113" s="180"/>
      <c r="H113" s="180"/>
      <c r="I113" s="180"/>
      <c r="J113" s="180"/>
      <c r="K113" s="180"/>
      <c r="L113" s="180"/>
      <c r="M113" s="180"/>
    </row>
    <row r="114" spans="3:13" ht="15.75" customHeight="1" x14ac:dyDescent="0.25">
      <c r="C114" s="182"/>
      <c r="D114" s="182"/>
      <c r="E114" s="183"/>
      <c r="G114" s="180"/>
      <c r="H114" s="180"/>
      <c r="I114" s="180"/>
      <c r="J114" s="180"/>
      <c r="K114" s="180"/>
      <c r="L114" s="180"/>
      <c r="M114" s="180"/>
    </row>
    <row r="115" spans="3:13" ht="15.75" customHeight="1" x14ac:dyDescent="0.25">
      <c r="C115" s="182"/>
      <c r="D115" s="182"/>
      <c r="E115" s="183"/>
      <c r="G115" s="180"/>
      <c r="H115" s="180"/>
      <c r="I115" s="180"/>
      <c r="J115" s="180"/>
      <c r="K115" s="180"/>
      <c r="L115" s="180"/>
      <c r="M115" s="180"/>
    </row>
    <row r="116" spans="3:13" ht="15.75" customHeight="1" x14ac:dyDescent="0.25">
      <c r="C116" s="182"/>
      <c r="D116" s="182"/>
      <c r="E116" s="183"/>
      <c r="G116" s="180"/>
      <c r="H116" s="180"/>
      <c r="I116" s="180"/>
      <c r="J116" s="180"/>
      <c r="K116" s="180"/>
      <c r="L116" s="180"/>
      <c r="M116" s="180"/>
    </row>
    <row r="117" spans="3:13" ht="15.75" customHeight="1" x14ac:dyDescent="0.25">
      <c r="C117" s="182"/>
      <c r="D117" s="182"/>
      <c r="E117" s="183"/>
      <c r="G117" s="180"/>
      <c r="H117" s="180"/>
      <c r="I117" s="180"/>
      <c r="J117" s="180"/>
      <c r="K117" s="180"/>
      <c r="L117" s="180"/>
      <c r="M117" s="180"/>
    </row>
    <row r="118" spans="3:13" ht="15.75" customHeight="1" x14ac:dyDescent="0.25">
      <c r="C118" s="182"/>
      <c r="D118" s="182"/>
      <c r="E118" s="183"/>
      <c r="G118" s="180"/>
      <c r="H118" s="180"/>
      <c r="I118" s="180"/>
      <c r="J118" s="180"/>
      <c r="K118" s="180"/>
      <c r="L118" s="180"/>
      <c r="M118" s="180"/>
    </row>
    <row r="119" spans="3:13" ht="15.75" customHeight="1" x14ac:dyDescent="0.25">
      <c r="C119" s="182"/>
      <c r="D119" s="182"/>
      <c r="E119" s="183"/>
      <c r="G119" s="180"/>
      <c r="H119" s="180"/>
      <c r="I119" s="180"/>
      <c r="J119" s="180"/>
      <c r="K119" s="180"/>
      <c r="L119" s="180"/>
      <c r="M119" s="180"/>
    </row>
    <row r="120" spans="3:13" ht="15.75" customHeight="1" x14ac:dyDescent="0.25">
      <c r="C120" s="182"/>
      <c r="D120" s="182"/>
      <c r="E120" s="183"/>
      <c r="G120" s="180"/>
      <c r="H120" s="180"/>
      <c r="I120" s="180"/>
      <c r="J120" s="180"/>
      <c r="K120" s="180"/>
      <c r="L120" s="180"/>
      <c r="M120" s="180"/>
    </row>
    <row r="121" spans="3:13" ht="15.75" customHeight="1" x14ac:dyDescent="0.25">
      <c r="C121" s="182"/>
      <c r="D121" s="182"/>
      <c r="E121" s="183"/>
      <c r="G121" s="180"/>
      <c r="H121" s="180"/>
      <c r="I121" s="180"/>
      <c r="J121" s="180"/>
      <c r="K121" s="180"/>
      <c r="L121" s="180"/>
      <c r="M121" s="180"/>
    </row>
    <row r="122" spans="3:13" ht="15.75" customHeight="1" x14ac:dyDescent="0.25">
      <c r="C122" s="182"/>
      <c r="D122" s="182"/>
      <c r="E122" s="183"/>
      <c r="G122" s="180"/>
      <c r="H122" s="180"/>
      <c r="I122" s="180"/>
      <c r="J122" s="180"/>
      <c r="K122" s="180"/>
      <c r="L122" s="180"/>
      <c r="M122" s="180"/>
    </row>
    <row r="123" spans="3:13" ht="15.75" customHeight="1" x14ac:dyDescent="0.25">
      <c r="C123" s="182"/>
      <c r="D123" s="182"/>
      <c r="E123" s="183"/>
      <c r="G123" s="180"/>
      <c r="H123" s="180"/>
      <c r="I123" s="180"/>
      <c r="J123" s="180"/>
      <c r="K123" s="180"/>
      <c r="L123" s="180"/>
      <c r="M123" s="180"/>
    </row>
    <row r="124" spans="3:13" ht="15.75" customHeight="1" x14ac:dyDescent="0.25">
      <c r="C124" s="182"/>
      <c r="D124" s="182"/>
      <c r="E124" s="183"/>
      <c r="G124" s="180"/>
      <c r="H124" s="180"/>
      <c r="I124" s="180"/>
      <c r="J124" s="180"/>
      <c r="K124" s="180"/>
      <c r="L124" s="180"/>
      <c r="M124" s="180"/>
    </row>
    <row r="125" spans="3:13" ht="15.75" customHeight="1" x14ac:dyDescent="0.25">
      <c r="C125" s="182"/>
      <c r="D125" s="182"/>
      <c r="E125" s="183"/>
      <c r="G125" s="180"/>
      <c r="H125" s="180"/>
      <c r="I125" s="180"/>
      <c r="J125" s="180"/>
      <c r="K125" s="180"/>
      <c r="L125" s="180"/>
      <c r="M125" s="180"/>
    </row>
    <row r="126" spans="3:13" ht="15.75" customHeight="1" x14ac:dyDescent="0.25">
      <c r="C126" s="182"/>
      <c r="D126" s="182"/>
      <c r="E126" s="183"/>
      <c r="G126" s="180"/>
      <c r="H126" s="180"/>
      <c r="I126" s="180"/>
      <c r="J126" s="180"/>
      <c r="K126" s="180"/>
      <c r="L126" s="180"/>
      <c r="M126" s="180"/>
    </row>
    <row r="127" spans="3:13" ht="15.75" customHeight="1" x14ac:dyDescent="0.25">
      <c r="C127" s="182"/>
      <c r="D127" s="182"/>
      <c r="E127" s="183"/>
      <c r="G127" s="180"/>
      <c r="H127" s="180"/>
      <c r="I127" s="180"/>
      <c r="J127" s="180"/>
      <c r="K127" s="180"/>
      <c r="L127" s="180"/>
      <c r="M127" s="180"/>
    </row>
    <row r="128" spans="3:13" ht="15.75" customHeight="1" x14ac:dyDescent="0.25">
      <c r="C128" s="182"/>
      <c r="D128" s="182"/>
      <c r="E128" s="183"/>
      <c r="G128" s="180"/>
      <c r="H128" s="180"/>
      <c r="I128" s="180"/>
      <c r="J128" s="180"/>
      <c r="K128" s="180"/>
      <c r="L128" s="180"/>
      <c r="M128" s="180"/>
    </row>
    <row r="129" spans="3:13" ht="15.75" customHeight="1" x14ac:dyDescent="0.25">
      <c r="C129" s="182"/>
      <c r="D129" s="182"/>
      <c r="E129" s="183"/>
      <c r="G129" s="180"/>
      <c r="H129" s="180"/>
      <c r="I129" s="180"/>
      <c r="J129" s="180"/>
      <c r="K129" s="180"/>
      <c r="L129" s="180"/>
      <c r="M129" s="180"/>
    </row>
    <row r="130" spans="3:13" ht="15.75" customHeight="1" x14ac:dyDescent="0.25">
      <c r="C130" s="182"/>
      <c r="D130" s="182"/>
      <c r="E130" s="183"/>
      <c r="G130" s="180"/>
      <c r="H130" s="180"/>
      <c r="I130" s="180"/>
      <c r="J130" s="180"/>
      <c r="K130" s="180"/>
      <c r="L130" s="180"/>
      <c r="M130" s="180"/>
    </row>
    <row r="131" spans="3:13" ht="15.75" customHeight="1" x14ac:dyDescent="0.25">
      <c r="C131" s="182"/>
      <c r="D131" s="182"/>
      <c r="E131" s="183"/>
      <c r="G131" s="180"/>
      <c r="H131" s="180"/>
      <c r="I131" s="180"/>
      <c r="J131" s="180"/>
      <c r="K131" s="180"/>
      <c r="L131" s="180"/>
      <c r="M131" s="180"/>
    </row>
    <row r="132" spans="3:13" ht="15.75" customHeight="1" x14ac:dyDescent="0.25">
      <c r="C132" s="182"/>
      <c r="D132" s="182"/>
      <c r="E132" s="183"/>
      <c r="G132" s="180"/>
      <c r="H132" s="180"/>
      <c r="I132" s="180"/>
      <c r="J132" s="180"/>
      <c r="K132" s="180"/>
      <c r="L132" s="180"/>
      <c r="M132" s="180"/>
    </row>
    <row r="133" spans="3:13" ht="15.75" customHeight="1" x14ac:dyDescent="0.25">
      <c r="C133" s="182"/>
      <c r="D133" s="182"/>
      <c r="E133" s="183"/>
      <c r="G133" s="180"/>
      <c r="H133" s="180"/>
      <c r="I133" s="180"/>
      <c r="J133" s="180"/>
      <c r="K133" s="180"/>
      <c r="L133" s="180"/>
      <c r="M133" s="180"/>
    </row>
    <row r="134" spans="3:13" ht="15.75" customHeight="1" x14ac:dyDescent="0.25">
      <c r="C134" s="182"/>
      <c r="D134" s="182"/>
      <c r="E134" s="183"/>
      <c r="G134" s="180"/>
      <c r="H134" s="180"/>
      <c r="I134" s="180"/>
      <c r="J134" s="180"/>
      <c r="K134" s="180"/>
      <c r="L134" s="180"/>
      <c r="M134" s="180"/>
    </row>
    <row r="135" spans="3:13" ht="15.75" customHeight="1" x14ac:dyDescent="0.25">
      <c r="C135" s="182"/>
      <c r="D135" s="182"/>
      <c r="E135" s="183"/>
      <c r="G135" s="180"/>
      <c r="H135" s="180"/>
      <c r="I135" s="180"/>
      <c r="J135" s="180"/>
      <c r="K135" s="180"/>
      <c r="L135" s="180"/>
      <c r="M135" s="180"/>
    </row>
    <row r="136" spans="3:13" ht="15.75" customHeight="1" x14ac:dyDescent="0.25">
      <c r="C136" s="182"/>
      <c r="D136" s="182"/>
      <c r="E136" s="183"/>
      <c r="G136" s="180"/>
      <c r="H136" s="180"/>
      <c r="I136" s="180"/>
      <c r="J136" s="180"/>
      <c r="K136" s="180"/>
      <c r="L136" s="180"/>
      <c r="M136" s="180"/>
    </row>
    <row r="137" spans="3:13" ht="15.75" customHeight="1" x14ac:dyDescent="0.25">
      <c r="C137" s="182"/>
      <c r="D137" s="182"/>
      <c r="E137" s="183"/>
      <c r="G137" s="180"/>
      <c r="H137" s="180"/>
      <c r="I137" s="180"/>
      <c r="J137" s="180"/>
      <c r="K137" s="180"/>
      <c r="L137" s="180"/>
      <c r="M137" s="180"/>
    </row>
    <row r="138" spans="3:13" ht="15.75" customHeight="1" x14ac:dyDescent="0.25">
      <c r="C138" s="182"/>
      <c r="D138" s="182"/>
      <c r="E138" s="183"/>
      <c r="G138" s="180"/>
      <c r="H138" s="180"/>
      <c r="I138" s="180"/>
      <c r="J138" s="180"/>
      <c r="K138" s="180"/>
      <c r="L138" s="180"/>
      <c r="M138" s="180"/>
    </row>
    <row r="139" spans="3:13" ht="15.75" customHeight="1" x14ac:dyDescent="0.25">
      <c r="C139" s="182"/>
      <c r="D139" s="182"/>
      <c r="E139" s="183"/>
      <c r="G139" s="180"/>
      <c r="H139" s="180"/>
      <c r="I139" s="180"/>
      <c r="J139" s="180"/>
      <c r="K139" s="180"/>
      <c r="L139" s="180"/>
      <c r="M139" s="180"/>
    </row>
    <row r="140" spans="3:13" ht="15.75" customHeight="1" x14ac:dyDescent="0.25">
      <c r="C140" s="182"/>
      <c r="D140" s="182"/>
      <c r="E140" s="183"/>
      <c r="G140" s="180"/>
      <c r="H140" s="180"/>
      <c r="I140" s="180"/>
      <c r="J140" s="180"/>
      <c r="K140" s="180"/>
      <c r="L140" s="180"/>
      <c r="M140" s="180"/>
    </row>
    <row r="141" spans="3:13" ht="15.75" customHeight="1" x14ac:dyDescent="0.25">
      <c r="C141" s="182"/>
      <c r="D141" s="182"/>
      <c r="E141" s="183"/>
      <c r="G141" s="180"/>
      <c r="H141" s="180"/>
      <c r="I141" s="180"/>
      <c r="J141" s="180"/>
      <c r="K141" s="180"/>
      <c r="L141" s="180"/>
      <c r="M141" s="180"/>
    </row>
    <row r="142" spans="3:13" ht="15.75" customHeight="1" x14ac:dyDescent="0.25">
      <c r="C142" s="182"/>
      <c r="D142" s="182"/>
      <c r="E142" s="183"/>
      <c r="G142" s="180"/>
      <c r="H142" s="180"/>
      <c r="I142" s="180"/>
      <c r="J142" s="180"/>
      <c r="K142" s="180"/>
      <c r="L142" s="180"/>
      <c r="M142" s="180"/>
    </row>
    <row r="143" spans="3:13" ht="15.75" customHeight="1" x14ac:dyDescent="0.25">
      <c r="C143" s="182"/>
      <c r="D143" s="182"/>
      <c r="E143" s="183"/>
      <c r="G143" s="180"/>
      <c r="H143" s="180"/>
      <c r="I143" s="180"/>
      <c r="J143" s="180"/>
      <c r="K143" s="180"/>
      <c r="L143" s="180"/>
      <c r="M143" s="180"/>
    </row>
    <row r="144" spans="3:13" ht="15.75" customHeight="1" x14ac:dyDescent="0.25">
      <c r="C144" s="182"/>
      <c r="D144" s="182"/>
      <c r="E144" s="183"/>
      <c r="G144" s="180"/>
      <c r="H144" s="180"/>
      <c r="I144" s="180"/>
      <c r="J144" s="180"/>
      <c r="K144" s="180"/>
      <c r="L144" s="180"/>
      <c r="M144" s="180"/>
    </row>
    <row r="145" spans="3:13" ht="15.75" customHeight="1" x14ac:dyDescent="0.25">
      <c r="C145" s="182"/>
      <c r="D145" s="182"/>
      <c r="E145" s="183"/>
      <c r="G145" s="180"/>
      <c r="H145" s="180"/>
      <c r="I145" s="180"/>
      <c r="J145" s="180"/>
      <c r="K145" s="180"/>
      <c r="L145" s="180"/>
      <c r="M145" s="180"/>
    </row>
    <row r="146" spans="3:13" ht="15.75" customHeight="1" x14ac:dyDescent="0.25">
      <c r="C146" s="182"/>
      <c r="D146" s="182"/>
      <c r="E146" s="183"/>
      <c r="G146" s="180"/>
      <c r="H146" s="180"/>
      <c r="I146" s="180"/>
      <c r="J146" s="180"/>
      <c r="K146" s="180"/>
      <c r="L146" s="180"/>
      <c r="M146" s="180"/>
    </row>
    <row r="147" spans="3:13" ht="15.75" customHeight="1" x14ac:dyDescent="0.25">
      <c r="C147" s="182"/>
      <c r="D147" s="182"/>
      <c r="E147" s="183"/>
      <c r="G147" s="180"/>
      <c r="H147" s="180"/>
      <c r="I147" s="180"/>
      <c r="J147" s="180"/>
      <c r="K147" s="180"/>
      <c r="L147" s="180"/>
      <c r="M147" s="180"/>
    </row>
    <row r="148" spans="3:13" ht="15.75" customHeight="1" x14ac:dyDescent="0.25">
      <c r="C148" s="182"/>
      <c r="D148" s="182"/>
      <c r="E148" s="183"/>
      <c r="G148" s="180"/>
      <c r="H148" s="180"/>
      <c r="I148" s="180"/>
      <c r="J148" s="180"/>
      <c r="K148" s="180"/>
      <c r="L148" s="180"/>
      <c r="M148" s="180"/>
    </row>
    <row r="149" spans="3:13" ht="15.75" customHeight="1" x14ac:dyDescent="0.25">
      <c r="C149" s="182"/>
      <c r="D149" s="182"/>
      <c r="E149" s="183"/>
      <c r="G149" s="180"/>
      <c r="H149" s="180"/>
      <c r="I149" s="180"/>
      <c r="J149" s="180"/>
      <c r="K149" s="180"/>
      <c r="L149" s="180"/>
      <c r="M149" s="180"/>
    </row>
    <row r="150" spans="3:13" ht="15.75" customHeight="1" x14ac:dyDescent="0.25">
      <c r="C150" s="182"/>
      <c r="D150" s="182"/>
      <c r="E150" s="183"/>
      <c r="G150" s="180"/>
      <c r="H150" s="180"/>
      <c r="I150" s="180"/>
      <c r="J150" s="180"/>
      <c r="K150" s="180"/>
      <c r="L150" s="180"/>
      <c r="M150" s="180"/>
    </row>
    <row r="151" spans="3:13" ht="15.75" customHeight="1" x14ac:dyDescent="0.25">
      <c r="C151" s="182"/>
      <c r="D151" s="182"/>
      <c r="E151" s="183"/>
      <c r="G151" s="180"/>
      <c r="H151" s="180"/>
      <c r="I151" s="180"/>
      <c r="J151" s="180"/>
      <c r="K151" s="180"/>
      <c r="L151" s="180"/>
      <c r="M151" s="180"/>
    </row>
    <row r="152" spans="3:13" ht="15.75" customHeight="1" x14ac:dyDescent="0.25">
      <c r="C152" s="182"/>
      <c r="D152" s="182"/>
      <c r="E152" s="183"/>
      <c r="G152" s="180"/>
      <c r="H152" s="180"/>
      <c r="I152" s="180"/>
      <c r="J152" s="180"/>
      <c r="K152" s="180"/>
      <c r="L152" s="180"/>
      <c r="M152" s="180"/>
    </row>
    <row r="153" spans="3:13" ht="15.75" customHeight="1" x14ac:dyDescent="0.25">
      <c r="C153" s="182"/>
      <c r="D153" s="182"/>
      <c r="E153" s="183"/>
      <c r="G153" s="180"/>
      <c r="H153" s="180"/>
      <c r="I153" s="180"/>
      <c r="J153" s="180"/>
      <c r="K153" s="180"/>
      <c r="L153" s="180"/>
      <c r="M153" s="180"/>
    </row>
    <row r="154" spans="3:13" ht="15.75" customHeight="1" x14ac:dyDescent="0.25">
      <c r="C154" s="182"/>
      <c r="D154" s="182"/>
      <c r="E154" s="183"/>
      <c r="G154" s="180"/>
      <c r="H154" s="180"/>
      <c r="I154" s="180"/>
      <c r="J154" s="180"/>
      <c r="K154" s="180"/>
      <c r="L154" s="180"/>
      <c r="M154" s="180"/>
    </row>
    <row r="155" spans="3:13" ht="15.75" customHeight="1" x14ac:dyDescent="0.25">
      <c r="C155" s="182"/>
      <c r="D155" s="182"/>
      <c r="E155" s="183"/>
      <c r="G155" s="180"/>
      <c r="H155" s="180"/>
      <c r="I155" s="180"/>
      <c r="J155" s="180"/>
      <c r="K155" s="180"/>
      <c r="L155" s="180"/>
      <c r="M155" s="180"/>
    </row>
    <row r="156" spans="3:13" ht="15.75" customHeight="1" x14ac:dyDescent="0.25">
      <c r="C156" s="182"/>
      <c r="D156" s="182"/>
      <c r="E156" s="183"/>
      <c r="G156" s="180"/>
      <c r="H156" s="180"/>
      <c r="I156" s="180"/>
      <c r="J156" s="180"/>
      <c r="K156" s="180"/>
      <c r="L156" s="180"/>
      <c r="M156" s="180"/>
    </row>
    <row r="157" spans="3:13" ht="15.75" customHeight="1" x14ac:dyDescent="0.25">
      <c r="C157" s="182"/>
      <c r="D157" s="182"/>
      <c r="E157" s="183"/>
      <c r="G157" s="180"/>
      <c r="H157" s="180"/>
      <c r="I157" s="180"/>
      <c r="J157" s="180"/>
      <c r="K157" s="180"/>
      <c r="L157" s="180"/>
      <c r="M157" s="180"/>
    </row>
    <row r="158" spans="3:13" ht="15.75" customHeight="1" x14ac:dyDescent="0.25">
      <c r="C158" s="182"/>
      <c r="D158" s="182"/>
      <c r="E158" s="183"/>
      <c r="G158" s="180"/>
      <c r="H158" s="180"/>
      <c r="I158" s="180"/>
      <c r="J158" s="180"/>
      <c r="K158" s="180"/>
      <c r="L158" s="180"/>
      <c r="M158" s="180"/>
    </row>
    <row r="159" spans="3:13" ht="15.75" customHeight="1" x14ac:dyDescent="0.25">
      <c r="C159" s="182"/>
      <c r="D159" s="182"/>
      <c r="E159" s="183"/>
      <c r="G159" s="180"/>
      <c r="H159" s="180"/>
      <c r="I159" s="180"/>
      <c r="J159" s="180"/>
      <c r="K159" s="180"/>
      <c r="L159" s="180"/>
      <c r="M159" s="180"/>
    </row>
    <row r="160" spans="3:13" ht="15.75" customHeight="1" x14ac:dyDescent="0.25">
      <c r="C160" s="182"/>
      <c r="D160" s="182"/>
      <c r="E160" s="183"/>
      <c r="G160" s="180"/>
      <c r="H160" s="180"/>
      <c r="I160" s="180"/>
      <c r="J160" s="180"/>
      <c r="K160" s="180"/>
      <c r="L160" s="180"/>
      <c r="M160" s="180"/>
    </row>
    <row r="161" spans="3:13" ht="15.75" customHeight="1" x14ac:dyDescent="0.25">
      <c r="C161" s="182"/>
      <c r="D161" s="182"/>
      <c r="E161" s="183"/>
      <c r="G161" s="180"/>
      <c r="H161" s="180"/>
      <c r="I161" s="180"/>
      <c r="J161" s="180"/>
      <c r="K161" s="180"/>
      <c r="L161" s="180"/>
      <c r="M161" s="180"/>
    </row>
    <row r="162" spans="3:13" ht="15.75" customHeight="1" x14ac:dyDescent="0.25">
      <c r="C162" s="182"/>
      <c r="D162" s="182"/>
      <c r="E162" s="183"/>
      <c r="G162" s="180"/>
      <c r="H162" s="180"/>
      <c r="I162" s="180"/>
      <c r="J162" s="180"/>
      <c r="K162" s="180"/>
      <c r="L162" s="180"/>
      <c r="M162" s="180"/>
    </row>
    <row r="163" spans="3:13" ht="15.75" customHeight="1" x14ac:dyDescent="0.25">
      <c r="C163" s="182"/>
      <c r="D163" s="182"/>
      <c r="E163" s="183"/>
      <c r="G163" s="180"/>
      <c r="H163" s="180"/>
      <c r="I163" s="180"/>
      <c r="J163" s="180"/>
      <c r="K163" s="180"/>
      <c r="L163" s="180"/>
      <c r="M163" s="180"/>
    </row>
    <row r="164" spans="3:13" ht="15.75" customHeight="1" x14ac:dyDescent="0.25">
      <c r="C164" s="182"/>
      <c r="D164" s="182"/>
      <c r="E164" s="183"/>
      <c r="G164" s="180"/>
      <c r="H164" s="180"/>
      <c r="I164" s="180"/>
      <c r="J164" s="180"/>
      <c r="K164" s="180"/>
      <c r="L164" s="180"/>
      <c r="M164" s="180"/>
    </row>
    <row r="165" spans="3:13" ht="15.75" customHeight="1" x14ac:dyDescent="0.25">
      <c r="C165" s="182"/>
      <c r="D165" s="182"/>
      <c r="E165" s="183"/>
      <c r="G165" s="180"/>
      <c r="H165" s="180"/>
      <c r="I165" s="180"/>
      <c r="J165" s="180"/>
      <c r="K165" s="180"/>
      <c r="L165" s="180"/>
      <c r="M165" s="180"/>
    </row>
    <row r="166" spans="3:13" ht="15.75" customHeight="1" x14ac:dyDescent="0.25">
      <c r="C166" s="182"/>
      <c r="D166" s="182"/>
      <c r="E166" s="183"/>
      <c r="G166" s="180"/>
      <c r="H166" s="180"/>
      <c r="I166" s="180"/>
      <c r="J166" s="180"/>
      <c r="K166" s="180"/>
      <c r="L166" s="180"/>
      <c r="M166" s="180"/>
    </row>
    <row r="167" spans="3:13" ht="15.75" customHeight="1" x14ac:dyDescent="0.25">
      <c r="C167" s="182"/>
      <c r="D167" s="182"/>
      <c r="E167" s="183"/>
      <c r="G167" s="180"/>
      <c r="H167" s="180"/>
      <c r="I167" s="180"/>
      <c r="J167" s="180"/>
      <c r="K167" s="180"/>
      <c r="L167" s="180"/>
      <c r="M167" s="180"/>
    </row>
    <row r="168" spans="3:13" ht="15.75" customHeight="1" x14ac:dyDescent="0.25">
      <c r="C168" s="182"/>
      <c r="D168" s="182"/>
      <c r="E168" s="183"/>
      <c r="G168" s="180"/>
      <c r="H168" s="180"/>
      <c r="I168" s="180"/>
      <c r="J168" s="180"/>
      <c r="K168" s="180"/>
      <c r="L168" s="180"/>
      <c r="M168" s="180"/>
    </row>
    <row r="169" spans="3:13" ht="15.75" customHeight="1" x14ac:dyDescent="0.25">
      <c r="C169" s="182"/>
      <c r="D169" s="182"/>
      <c r="E169" s="183"/>
      <c r="G169" s="180"/>
      <c r="H169" s="180"/>
      <c r="I169" s="180"/>
      <c r="J169" s="180"/>
      <c r="K169" s="180"/>
      <c r="L169" s="180"/>
      <c r="M169" s="180"/>
    </row>
    <row r="170" spans="3:13" ht="15.75" customHeight="1" x14ac:dyDescent="0.25">
      <c r="C170" s="182"/>
      <c r="D170" s="182"/>
      <c r="E170" s="183"/>
      <c r="G170" s="180"/>
      <c r="H170" s="180"/>
      <c r="I170" s="180"/>
      <c r="J170" s="180"/>
      <c r="K170" s="180"/>
      <c r="L170" s="180"/>
      <c r="M170" s="180"/>
    </row>
    <row r="171" spans="3:13" ht="15.75" customHeight="1" x14ac:dyDescent="0.25">
      <c r="C171" s="182"/>
      <c r="D171" s="182"/>
      <c r="E171" s="183"/>
      <c r="G171" s="180"/>
      <c r="H171" s="180"/>
      <c r="I171" s="180"/>
      <c r="J171" s="180"/>
      <c r="K171" s="180"/>
      <c r="L171" s="180"/>
      <c r="M171" s="180"/>
    </row>
    <row r="172" spans="3:13" ht="15.75" customHeight="1" x14ac:dyDescent="0.25">
      <c r="C172" s="182"/>
      <c r="D172" s="182"/>
      <c r="E172" s="183"/>
      <c r="G172" s="180"/>
      <c r="H172" s="180"/>
      <c r="I172" s="180"/>
      <c r="J172" s="180"/>
      <c r="K172" s="180"/>
      <c r="L172" s="180"/>
      <c r="M172" s="180"/>
    </row>
    <row r="173" spans="3:13" ht="15.75" customHeight="1" x14ac:dyDescent="0.25">
      <c r="C173" s="182"/>
      <c r="D173" s="182"/>
      <c r="E173" s="183"/>
      <c r="G173" s="180"/>
      <c r="H173" s="180"/>
      <c r="I173" s="180"/>
      <c r="J173" s="180"/>
      <c r="K173" s="180"/>
      <c r="L173" s="180"/>
      <c r="M173" s="180"/>
    </row>
    <row r="174" spans="3:13" ht="15.75" customHeight="1" x14ac:dyDescent="0.25">
      <c r="C174" s="182"/>
      <c r="D174" s="182"/>
      <c r="E174" s="183"/>
      <c r="G174" s="180"/>
      <c r="H174" s="180"/>
      <c r="I174" s="180"/>
      <c r="J174" s="180"/>
      <c r="K174" s="180"/>
      <c r="L174" s="180"/>
      <c r="M174" s="180"/>
    </row>
    <row r="175" spans="3:13" ht="15.75" customHeight="1" x14ac:dyDescent="0.25">
      <c r="C175" s="182"/>
      <c r="D175" s="182"/>
      <c r="E175" s="183"/>
      <c r="G175" s="180"/>
      <c r="H175" s="180"/>
      <c r="I175" s="180"/>
      <c r="J175" s="180"/>
      <c r="K175" s="180"/>
      <c r="L175" s="180"/>
      <c r="M175" s="180"/>
    </row>
    <row r="176" spans="3:13" ht="15.75" customHeight="1" x14ac:dyDescent="0.25">
      <c r="C176" s="182"/>
      <c r="D176" s="182"/>
      <c r="E176" s="183"/>
      <c r="G176" s="180"/>
      <c r="H176" s="180"/>
      <c r="I176" s="180"/>
      <c r="J176" s="180"/>
      <c r="K176" s="180"/>
      <c r="L176" s="180"/>
      <c r="M176" s="180"/>
    </row>
    <row r="177" spans="3:13" ht="15.75" customHeight="1" x14ac:dyDescent="0.25">
      <c r="C177" s="182"/>
      <c r="D177" s="182"/>
      <c r="E177" s="183"/>
      <c r="G177" s="180"/>
      <c r="H177" s="180"/>
      <c r="I177" s="180"/>
      <c r="J177" s="180"/>
      <c r="K177" s="180"/>
      <c r="L177" s="180"/>
      <c r="M177" s="180"/>
    </row>
    <row r="178" spans="3:13" ht="15.75" customHeight="1" x14ac:dyDescent="0.25">
      <c r="C178" s="182"/>
      <c r="D178" s="182"/>
      <c r="E178" s="183"/>
      <c r="G178" s="180"/>
      <c r="H178" s="180"/>
      <c r="I178" s="180"/>
      <c r="J178" s="180"/>
      <c r="K178" s="180"/>
      <c r="L178" s="180"/>
      <c r="M178" s="180"/>
    </row>
    <row r="179" spans="3:13" ht="15.75" customHeight="1" x14ac:dyDescent="0.25">
      <c r="C179" s="182"/>
      <c r="D179" s="182"/>
      <c r="E179" s="183"/>
      <c r="G179" s="180"/>
      <c r="H179" s="180"/>
      <c r="I179" s="180"/>
      <c r="J179" s="180"/>
      <c r="K179" s="180"/>
      <c r="L179" s="180"/>
      <c r="M179" s="180"/>
    </row>
    <row r="180" spans="3:13" ht="15.75" customHeight="1" x14ac:dyDescent="0.25">
      <c r="C180" s="182"/>
      <c r="D180" s="182"/>
      <c r="E180" s="183"/>
      <c r="G180" s="180"/>
      <c r="H180" s="180"/>
      <c r="I180" s="180"/>
      <c r="J180" s="180"/>
      <c r="K180" s="180"/>
      <c r="L180" s="180"/>
      <c r="M180" s="180"/>
    </row>
    <row r="181" spans="3:13" ht="15.75" customHeight="1" x14ac:dyDescent="0.25">
      <c r="C181" s="182"/>
      <c r="D181" s="182"/>
      <c r="E181" s="183"/>
      <c r="G181" s="180"/>
      <c r="H181" s="180"/>
      <c r="I181" s="180"/>
      <c r="J181" s="180"/>
      <c r="K181" s="180"/>
      <c r="L181" s="180"/>
      <c r="M181" s="180"/>
    </row>
    <row r="182" spans="3:13" ht="15.75" customHeight="1" x14ac:dyDescent="0.25">
      <c r="C182" s="182"/>
      <c r="D182" s="182"/>
      <c r="E182" s="183"/>
      <c r="G182" s="180"/>
      <c r="H182" s="180"/>
      <c r="I182" s="180"/>
      <c r="J182" s="180"/>
      <c r="K182" s="180"/>
      <c r="L182" s="180"/>
      <c r="M182" s="180"/>
    </row>
    <row r="183" spans="3:13" ht="15.75" customHeight="1" x14ac:dyDescent="0.25">
      <c r="C183" s="182"/>
      <c r="D183" s="182"/>
      <c r="E183" s="183"/>
      <c r="G183" s="180"/>
      <c r="H183" s="180"/>
      <c r="I183" s="180"/>
      <c r="J183" s="180"/>
      <c r="K183" s="180"/>
      <c r="L183" s="180"/>
      <c r="M183" s="180"/>
    </row>
    <row r="184" spans="3:13" ht="15.75" customHeight="1" x14ac:dyDescent="0.25">
      <c r="C184" s="182"/>
      <c r="D184" s="182"/>
      <c r="E184" s="183"/>
      <c r="G184" s="180"/>
      <c r="H184" s="180"/>
      <c r="I184" s="180"/>
      <c r="J184" s="180"/>
      <c r="K184" s="180"/>
      <c r="L184" s="180"/>
      <c r="M184" s="180"/>
    </row>
    <row r="185" spans="3:13" ht="15.75" customHeight="1" x14ac:dyDescent="0.25">
      <c r="C185" s="182"/>
      <c r="D185" s="182"/>
      <c r="E185" s="183"/>
      <c r="G185" s="180"/>
      <c r="H185" s="180"/>
      <c r="I185" s="180"/>
      <c r="J185" s="180"/>
      <c r="K185" s="180"/>
      <c r="L185" s="180"/>
      <c r="M185" s="180"/>
    </row>
    <row r="186" spans="3:13" ht="15.75" customHeight="1" x14ac:dyDescent="0.25">
      <c r="C186" s="182"/>
      <c r="D186" s="182"/>
      <c r="E186" s="183"/>
      <c r="G186" s="180"/>
      <c r="H186" s="180"/>
      <c r="I186" s="180"/>
      <c r="J186" s="180"/>
      <c r="K186" s="180"/>
      <c r="L186" s="180"/>
      <c r="M186" s="180"/>
    </row>
    <row r="187" spans="3:13" ht="15.75" customHeight="1" x14ac:dyDescent="0.25">
      <c r="C187" s="182"/>
      <c r="D187" s="182"/>
      <c r="E187" s="183"/>
      <c r="G187" s="180"/>
      <c r="H187" s="180"/>
      <c r="I187" s="180"/>
      <c r="J187" s="180"/>
      <c r="K187" s="180"/>
      <c r="L187" s="180"/>
      <c r="M187" s="180"/>
    </row>
    <row r="188" spans="3:13" ht="15.75" customHeight="1" x14ac:dyDescent="0.25">
      <c r="C188" s="182"/>
      <c r="D188" s="182"/>
      <c r="E188" s="183"/>
      <c r="G188" s="180"/>
      <c r="H188" s="180"/>
      <c r="I188" s="180"/>
      <c r="J188" s="180"/>
      <c r="K188" s="180"/>
      <c r="L188" s="180"/>
      <c r="M188" s="180"/>
    </row>
    <row r="189" spans="3:13" ht="15.75" customHeight="1" x14ac:dyDescent="0.25">
      <c r="C189" s="182"/>
      <c r="D189" s="182"/>
      <c r="E189" s="183"/>
      <c r="G189" s="180"/>
      <c r="H189" s="180"/>
      <c r="I189" s="180"/>
      <c r="J189" s="180"/>
      <c r="K189" s="180"/>
      <c r="L189" s="180"/>
      <c r="M189" s="180"/>
    </row>
    <row r="190" spans="3:13" ht="15.75" customHeight="1" x14ac:dyDescent="0.25">
      <c r="C190" s="182"/>
      <c r="D190" s="182"/>
      <c r="E190" s="183"/>
      <c r="G190" s="180"/>
      <c r="H190" s="180"/>
      <c r="I190" s="180"/>
      <c r="J190" s="180"/>
      <c r="K190" s="180"/>
      <c r="L190" s="180"/>
      <c r="M190" s="180"/>
    </row>
    <row r="191" spans="3:13" ht="15.75" customHeight="1" x14ac:dyDescent="0.25">
      <c r="C191" s="182"/>
      <c r="D191" s="182"/>
      <c r="E191" s="183"/>
      <c r="G191" s="180"/>
      <c r="H191" s="180"/>
      <c r="I191" s="180"/>
      <c r="J191" s="180"/>
      <c r="K191" s="180"/>
      <c r="L191" s="180"/>
      <c r="M191" s="180"/>
    </row>
    <row r="192" spans="3:13" ht="15.75" customHeight="1" x14ac:dyDescent="0.25">
      <c r="C192" s="182"/>
      <c r="D192" s="182"/>
      <c r="E192" s="183"/>
      <c r="G192" s="180"/>
      <c r="H192" s="180"/>
      <c r="I192" s="180"/>
      <c r="J192" s="180"/>
      <c r="K192" s="180"/>
      <c r="L192" s="180"/>
      <c r="M192" s="180"/>
    </row>
    <row r="193" spans="3:13" ht="15.75" customHeight="1" x14ac:dyDescent="0.25">
      <c r="C193" s="182"/>
      <c r="D193" s="182"/>
      <c r="E193" s="183"/>
      <c r="G193" s="180"/>
      <c r="H193" s="180"/>
      <c r="I193" s="180"/>
      <c r="J193" s="180"/>
      <c r="K193" s="180"/>
      <c r="L193" s="180"/>
      <c r="M193" s="180"/>
    </row>
    <row r="194" spans="3:13" ht="15.75" customHeight="1" x14ac:dyDescent="0.25">
      <c r="C194" s="182"/>
      <c r="D194" s="182"/>
      <c r="E194" s="183"/>
      <c r="G194" s="180"/>
      <c r="H194" s="180"/>
      <c r="I194" s="180"/>
      <c r="J194" s="180"/>
      <c r="K194" s="180"/>
      <c r="L194" s="180"/>
      <c r="M194" s="180"/>
    </row>
    <row r="195" spans="3:13" ht="15.75" customHeight="1" x14ac:dyDescent="0.25">
      <c r="C195" s="182"/>
      <c r="D195" s="182"/>
      <c r="E195" s="183"/>
      <c r="G195" s="180"/>
      <c r="H195" s="180"/>
      <c r="I195" s="180"/>
      <c r="J195" s="180"/>
      <c r="K195" s="180"/>
      <c r="L195" s="180"/>
      <c r="M195" s="180"/>
    </row>
    <row r="196" spans="3:13" ht="15.75" customHeight="1" x14ac:dyDescent="0.25">
      <c r="C196" s="182"/>
      <c r="D196" s="182"/>
      <c r="E196" s="183"/>
      <c r="G196" s="180"/>
      <c r="H196" s="180"/>
      <c r="I196" s="180"/>
      <c r="J196" s="180"/>
      <c r="K196" s="180"/>
      <c r="L196" s="180"/>
      <c r="M196" s="180"/>
    </row>
    <row r="197" spans="3:13" ht="15.75" customHeight="1" x14ac:dyDescent="0.25">
      <c r="C197" s="182"/>
      <c r="D197" s="182"/>
      <c r="E197" s="183"/>
      <c r="G197" s="180"/>
      <c r="H197" s="180"/>
      <c r="I197" s="180"/>
      <c r="J197" s="180"/>
      <c r="K197" s="180"/>
      <c r="L197" s="180"/>
      <c r="M197" s="180"/>
    </row>
    <row r="198" spans="3:13" ht="15.75" customHeight="1" x14ac:dyDescent="0.25">
      <c r="C198" s="182"/>
      <c r="D198" s="182"/>
      <c r="E198" s="183"/>
      <c r="G198" s="180"/>
      <c r="H198" s="180"/>
      <c r="I198" s="180"/>
      <c r="J198" s="180"/>
      <c r="K198" s="180"/>
      <c r="L198" s="180"/>
      <c r="M198" s="180"/>
    </row>
    <row r="199" spans="3:13" ht="15.75" customHeight="1" x14ac:dyDescent="0.25">
      <c r="C199" s="182"/>
      <c r="D199" s="182"/>
      <c r="E199" s="183"/>
      <c r="G199" s="180"/>
      <c r="H199" s="180"/>
      <c r="I199" s="180"/>
      <c r="J199" s="180"/>
      <c r="K199" s="180"/>
      <c r="L199" s="180"/>
      <c r="M199" s="180"/>
    </row>
    <row r="200" spans="3:13" ht="15.75" customHeight="1" x14ac:dyDescent="0.25">
      <c r="C200" s="182"/>
      <c r="D200" s="182"/>
      <c r="E200" s="183"/>
      <c r="G200" s="180"/>
      <c r="H200" s="180"/>
      <c r="I200" s="180"/>
      <c r="J200" s="180"/>
      <c r="K200" s="180"/>
      <c r="L200" s="180"/>
      <c r="M200" s="180"/>
    </row>
    <row r="201" spans="3:13" ht="15.75" customHeight="1" x14ac:dyDescent="0.25">
      <c r="C201" s="182"/>
      <c r="D201" s="182"/>
      <c r="E201" s="183"/>
      <c r="G201" s="180"/>
      <c r="H201" s="180"/>
      <c r="I201" s="180"/>
      <c r="J201" s="180"/>
      <c r="K201" s="180"/>
      <c r="L201" s="180"/>
      <c r="M201" s="180"/>
    </row>
    <row r="202" spans="3:13" ht="15.75" customHeight="1" x14ac:dyDescent="0.25">
      <c r="C202" s="182"/>
      <c r="D202" s="182"/>
      <c r="E202" s="183"/>
      <c r="G202" s="180"/>
      <c r="H202" s="180"/>
      <c r="I202" s="180"/>
      <c r="J202" s="180"/>
      <c r="K202" s="180"/>
      <c r="L202" s="180"/>
      <c r="M202" s="180"/>
    </row>
    <row r="203" spans="3:13" ht="15.75" customHeight="1" x14ac:dyDescent="0.25">
      <c r="C203" s="182"/>
      <c r="D203" s="182"/>
      <c r="E203" s="183"/>
      <c r="G203" s="180"/>
      <c r="H203" s="180"/>
      <c r="I203" s="180"/>
      <c r="J203" s="180"/>
      <c r="K203" s="180"/>
      <c r="L203" s="180"/>
      <c r="M203" s="180"/>
    </row>
    <row r="204" spans="3:13" ht="15.75" customHeight="1" x14ac:dyDescent="0.25">
      <c r="C204" s="182"/>
      <c r="D204" s="182"/>
      <c r="E204" s="183"/>
      <c r="G204" s="180"/>
      <c r="H204" s="180"/>
      <c r="I204" s="180"/>
      <c r="J204" s="180"/>
      <c r="K204" s="180"/>
      <c r="L204" s="180"/>
      <c r="M204" s="180"/>
    </row>
    <row r="205" spans="3:13" ht="15.75" customHeight="1" x14ac:dyDescent="0.25">
      <c r="C205" s="182"/>
      <c r="D205" s="182"/>
      <c r="E205" s="183"/>
      <c r="G205" s="180"/>
      <c r="H205" s="180"/>
      <c r="I205" s="180"/>
      <c r="J205" s="180"/>
      <c r="K205" s="180"/>
      <c r="L205" s="180"/>
      <c r="M205" s="180"/>
    </row>
    <row r="206" spans="3:13" ht="15.75" customHeight="1" x14ac:dyDescent="0.25">
      <c r="C206" s="182"/>
      <c r="D206" s="182"/>
      <c r="E206" s="183"/>
      <c r="G206" s="180"/>
      <c r="H206" s="180"/>
      <c r="I206" s="180"/>
      <c r="J206" s="180"/>
      <c r="K206" s="180"/>
      <c r="L206" s="180"/>
      <c r="M206" s="180"/>
    </row>
    <row r="207" spans="3:13" ht="15.75" customHeight="1" x14ac:dyDescent="0.25">
      <c r="C207" s="182"/>
      <c r="D207" s="182"/>
      <c r="E207" s="183"/>
      <c r="G207" s="180"/>
      <c r="H207" s="180"/>
      <c r="I207" s="180"/>
      <c r="J207" s="180"/>
      <c r="K207" s="180"/>
      <c r="L207" s="180"/>
      <c r="M207" s="180"/>
    </row>
    <row r="208" spans="3:13" ht="15.75" customHeight="1" x14ac:dyDescent="0.25">
      <c r="C208" s="182"/>
      <c r="D208" s="182"/>
      <c r="E208" s="183"/>
      <c r="G208" s="180"/>
      <c r="H208" s="180"/>
      <c r="I208" s="180"/>
      <c r="J208" s="180"/>
      <c r="K208" s="180"/>
      <c r="L208" s="180"/>
      <c r="M208" s="180"/>
    </row>
    <row r="209" spans="3:13" ht="15.75" customHeight="1" x14ac:dyDescent="0.25">
      <c r="C209" s="182"/>
      <c r="D209" s="182"/>
      <c r="E209" s="183"/>
      <c r="G209" s="180"/>
      <c r="H209" s="180"/>
      <c r="I209" s="180"/>
      <c r="J209" s="180"/>
      <c r="K209" s="180"/>
      <c r="L209" s="180"/>
      <c r="M209" s="180"/>
    </row>
    <row r="210" spans="3:13" ht="15.75" customHeight="1" x14ac:dyDescent="0.25">
      <c r="C210" s="182"/>
      <c r="D210" s="182"/>
      <c r="E210" s="183"/>
      <c r="G210" s="180"/>
      <c r="H210" s="180"/>
      <c r="I210" s="180"/>
      <c r="J210" s="180"/>
      <c r="K210" s="180"/>
      <c r="L210" s="180"/>
      <c r="M210" s="180"/>
    </row>
    <row r="211" spans="3:13" ht="15.75" customHeight="1" x14ac:dyDescent="0.25">
      <c r="C211" s="182"/>
      <c r="D211" s="182"/>
      <c r="E211" s="183"/>
      <c r="G211" s="180"/>
      <c r="H211" s="180"/>
      <c r="I211" s="180"/>
      <c r="J211" s="180"/>
      <c r="K211" s="180"/>
      <c r="L211" s="180"/>
      <c r="M211" s="180"/>
    </row>
    <row r="212" spans="3:13" ht="15.75" customHeight="1" x14ac:dyDescent="0.25">
      <c r="C212" s="182"/>
      <c r="D212" s="182"/>
      <c r="E212" s="183"/>
      <c r="G212" s="180"/>
      <c r="H212" s="180"/>
      <c r="I212" s="180"/>
      <c r="J212" s="180"/>
      <c r="K212" s="180"/>
      <c r="L212" s="180"/>
      <c r="M212" s="180"/>
    </row>
    <row r="213" spans="3:13" ht="15.75" customHeight="1" x14ac:dyDescent="0.25">
      <c r="C213" s="182"/>
      <c r="D213" s="182"/>
      <c r="E213" s="183"/>
      <c r="G213" s="180"/>
      <c r="H213" s="180"/>
      <c r="I213" s="180"/>
      <c r="J213" s="180"/>
      <c r="K213" s="180"/>
      <c r="L213" s="180"/>
      <c r="M213" s="180"/>
    </row>
    <row r="214" spans="3:13" ht="15.75" customHeight="1" x14ac:dyDescent="0.25">
      <c r="C214" s="182"/>
      <c r="D214" s="182"/>
      <c r="E214" s="183"/>
      <c r="G214" s="180"/>
      <c r="H214" s="180"/>
      <c r="I214" s="180"/>
      <c r="J214" s="180"/>
      <c r="K214" s="180"/>
      <c r="L214" s="180"/>
      <c r="M214" s="180"/>
    </row>
    <row r="215" spans="3:13" ht="15.75" customHeight="1" x14ac:dyDescent="0.25">
      <c r="C215" s="182"/>
      <c r="D215" s="182"/>
      <c r="E215" s="183"/>
      <c r="G215" s="180"/>
      <c r="H215" s="180"/>
      <c r="I215" s="180"/>
      <c r="J215" s="180"/>
      <c r="K215" s="180"/>
      <c r="L215" s="180"/>
      <c r="M215" s="180"/>
    </row>
    <row r="216" spans="3:13" ht="15.75" customHeight="1" x14ac:dyDescent="0.25">
      <c r="C216" s="182"/>
      <c r="D216" s="182"/>
      <c r="E216" s="183"/>
      <c r="G216" s="180"/>
      <c r="H216" s="180"/>
      <c r="I216" s="180"/>
      <c r="J216" s="180"/>
      <c r="K216" s="180"/>
      <c r="L216" s="180"/>
      <c r="M216" s="180"/>
    </row>
    <row r="217" spans="3:13" ht="15.75" customHeight="1" x14ac:dyDescent="0.25">
      <c r="C217" s="182"/>
      <c r="D217" s="182"/>
      <c r="E217" s="183"/>
      <c r="G217" s="180"/>
      <c r="H217" s="180"/>
      <c r="I217" s="180"/>
      <c r="J217" s="180"/>
      <c r="K217" s="180"/>
      <c r="L217" s="180"/>
      <c r="M217" s="180"/>
    </row>
    <row r="218" spans="3:13" ht="15.75" customHeight="1" x14ac:dyDescent="0.25">
      <c r="C218" s="182"/>
      <c r="D218" s="182"/>
      <c r="E218" s="183"/>
      <c r="G218" s="180"/>
      <c r="H218" s="180"/>
      <c r="I218" s="180"/>
      <c r="J218" s="180"/>
      <c r="K218" s="180"/>
      <c r="L218" s="180"/>
      <c r="M218" s="180"/>
    </row>
    <row r="219" spans="3:13" ht="15.75" customHeight="1" x14ac:dyDescent="0.25">
      <c r="C219" s="182"/>
      <c r="D219" s="182"/>
      <c r="E219" s="183"/>
      <c r="G219" s="180"/>
      <c r="H219" s="180"/>
      <c r="I219" s="180"/>
      <c r="J219" s="180"/>
      <c r="K219" s="180"/>
      <c r="L219" s="180"/>
      <c r="M219" s="180"/>
    </row>
    <row r="220" spans="3:13" ht="15.75" customHeight="1" x14ac:dyDescent="0.25">
      <c r="C220" s="182"/>
      <c r="D220" s="182"/>
      <c r="E220" s="183"/>
      <c r="G220" s="180"/>
      <c r="H220" s="180"/>
      <c r="I220" s="180"/>
      <c r="J220" s="180"/>
      <c r="K220" s="180"/>
      <c r="L220" s="180"/>
      <c r="M220" s="180"/>
    </row>
    <row r="221" spans="3:13" ht="15.75" customHeight="1" x14ac:dyDescent="0.25">
      <c r="C221" s="182"/>
      <c r="D221" s="182"/>
      <c r="E221" s="183"/>
      <c r="G221" s="180"/>
      <c r="H221" s="180"/>
      <c r="I221" s="180"/>
      <c r="J221" s="180"/>
      <c r="K221" s="180"/>
      <c r="L221" s="180"/>
      <c r="M221" s="180"/>
    </row>
    <row r="222" spans="3:13" ht="15.75" customHeight="1" x14ac:dyDescent="0.25">
      <c r="C222" s="182"/>
      <c r="D222" s="182"/>
      <c r="E222" s="183"/>
      <c r="G222" s="180"/>
      <c r="H222" s="180"/>
      <c r="I222" s="180"/>
      <c r="J222" s="180"/>
      <c r="K222" s="180"/>
      <c r="L222" s="180"/>
      <c r="M222" s="180"/>
    </row>
    <row r="223" spans="3:13" ht="15.75" customHeight="1" x14ac:dyDescent="0.25">
      <c r="C223" s="182"/>
      <c r="D223" s="182"/>
      <c r="E223" s="183"/>
      <c r="G223" s="180"/>
      <c r="H223" s="180"/>
      <c r="I223" s="180"/>
      <c r="J223" s="180"/>
      <c r="K223" s="180"/>
      <c r="L223" s="180"/>
      <c r="M223" s="180"/>
    </row>
    <row r="224" spans="3:13" ht="15.75" customHeight="1" x14ac:dyDescent="0.25">
      <c r="C224" s="182"/>
      <c r="D224" s="182"/>
      <c r="E224" s="183"/>
      <c r="G224" s="180"/>
      <c r="H224" s="180"/>
      <c r="I224" s="180"/>
      <c r="J224" s="180"/>
      <c r="K224" s="180"/>
      <c r="L224" s="180"/>
      <c r="M224" s="180"/>
    </row>
    <row r="225" spans="3:13" ht="15.75" customHeight="1" x14ac:dyDescent="0.25">
      <c r="C225" s="182"/>
      <c r="D225" s="182"/>
      <c r="E225" s="183"/>
      <c r="G225" s="180"/>
      <c r="H225" s="180"/>
      <c r="I225" s="180"/>
      <c r="J225" s="180"/>
      <c r="K225" s="180"/>
      <c r="L225" s="180"/>
      <c r="M225" s="180"/>
    </row>
    <row r="226" spans="3:13" ht="15.75" customHeight="1" x14ac:dyDescent="0.25">
      <c r="C226" s="182"/>
      <c r="D226" s="182"/>
      <c r="E226" s="183"/>
      <c r="G226" s="180"/>
      <c r="H226" s="180"/>
      <c r="I226" s="180"/>
      <c r="J226" s="180"/>
      <c r="K226" s="180"/>
      <c r="L226" s="180"/>
      <c r="M226" s="180"/>
    </row>
    <row r="227" spans="3:13" ht="15.75" customHeight="1" x14ac:dyDescent="0.25">
      <c r="C227" s="182"/>
      <c r="D227" s="182"/>
      <c r="E227" s="183"/>
      <c r="G227" s="180"/>
      <c r="H227" s="180"/>
      <c r="I227" s="180"/>
      <c r="J227" s="180"/>
      <c r="K227" s="180"/>
      <c r="L227" s="180"/>
      <c r="M227" s="180"/>
    </row>
    <row r="228" spans="3:13" ht="15.75" customHeight="1" x14ac:dyDescent="0.25">
      <c r="C228" s="182"/>
      <c r="D228" s="182"/>
      <c r="E228" s="183"/>
      <c r="G228" s="180"/>
      <c r="H228" s="180"/>
      <c r="I228" s="180"/>
      <c r="J228" s="180"/>
      <c r="K228" s="180"/>
      <c r="L228" s="180"/>
      <c r="M228" s="180"/>
    </row>
    <row r="229" spans="3:13" ht="15.75" customHeight="1" x14ac:dyDescent="0.25">
      <c r="C229" s="182"/>
      <c r="D229" s="182"/>
      <c r="E229" s="183"/>
      <c r="G229" s="180"/>
      <c r="H229" s="180"/>
      <c r="I229" s="180"/>
      <c r="J229" s="180"/>
      <c r="K229" s="180"/>
      <c r="L229" s="180"/>
      <c r="M229" s="180"/>
    </row>
    <row r="230" spans="3:13" ht="15.75" customHeight="1" x14ac:dyDescent="0.25">
      <c r="C230" s="182"/>
      <c r="D230" s="182"/>
      <c r="E230" s="183"/>
      <c r="G230" s="180"/>
      <c r="H230" s="180"/>
      <c r="I230" s="180"/>
      <c r="J230" s="180"/>
      <c r="K230" s="180"/>
      <c r="L230" s="180"/>
      <c r="M230" s="180"/>
    </row>
    <row r="231" spans="3:13" ht="15.75" customHeight="1" x14ac:dyDescent="0.25">
      <c r="C231" s="182"/>
      <c r="D231" s="182"/>
      <c r="E231" s="183"/>
      <c r="G231" s="180"/>
      <c r="H231" s="180"/>
      <c r="I231" s="180"/>
      <c r="J231" s="180"/>
      <c r="K231" s="180"/>
      <c r="L231" s="180"/>
      <c r="M231" s="180"/>
    </row>
    <row r="232" spans="3:13" ht="15.75" customHeight="1" x14ac:dyDescent="0.25">
      <c r="C232" s="182"/>
      <c r="D232" s="182"/>
      <c r="E232" s="183"/>
      <c r="G232" s="180"/>
      <c r="H232" s="180"/>
      <c r="I232" s="180"/>
      <c r="J232" s="180"/>
      <c r="K232" s="180"/>
      <c r="L232" s="180"/>
      <c r="M232" s="180"/>
    </row>
    <row r="233" spans="3:13" ht="15.75" customHeight="1" x14ac:dyDescent="0.25">
      <c r="C233" s="182"/>
      <c r="D233" s="182"/>
      <c r="E233" s="183"/>
      <c r="G233" s="180"/>
      <c r="H233" s="180"/>
      <c r="I233" s="180"/>
      <c r="J233" s="180"/>
      <c r="K233" s="180"/>
      <c r="L233" s="180"/>
      <c r="M233" s="180"/>
    </row>
    <row r="234" spans="3:13" ht="15.75" customHeight="1" x14ac:dyDescent="0.25">
      <c r="C234" s="182"/>
      <c r="D234" s="182"/>
      <c r="E234" s="183"/>
      <c r="G234" s="180"/>
      <c r="H234" s="180"/>
      <c r="I234" s="180"/>
      <c r="J234" s="180"/>
      <c r="K234" s="180"/>
      <c r="L234" s="180"/>
      <c r="M234" s="180"/>
    </row>
    <row r="235" spans="3:13" ht="15.75" customHeight="1" x14ac:dyDescent="0.25">
      <c r="C235" s="182"/>
      <c r="D235" s="182"/>
      <c r="E235" s="183"/>
      <c r="G235" s="180"/>
      <c r="H235" s="180"/>
      <c r="I235" s="180"/>
      <c r="J235" s="180"/>
      <c r="K235" s="180"/>
      <c r="L235" s="180"/>
      <c r="M235" s="180"/>
    </row>
    <row r="236" spans="3:13" ht="15.75" customHeight="1" x14ac:dyDescent="0.25">
      <c r="C236" s="182"/>
      <c r="D236" s="182"/>
      <c r="E236" s="183"/>
      <c r="G236" s="180"/>
      <c r="H236" s="180"/>
      <c r="I236" s="180"/>
      <c r="J236" s="180"/>
      <c r="K236" s="180"/>
      <c r="L236" s="180"/>
      <c r="M236" s="180"/>
    </row>
    <row r="237" spans="3:13" ht="15.75" customHeight="1" x14ac:dyDescent="0.25">
      <c r="C237" s="182"/>
      <c r="D237" s="182"/>
      <c r="E237" s="183"/>
      <c r="G237" s="180"/>
      <c r="H237" s="180"/>
      <c r="I237" s="180"/>
      <c r="J237" s="180"/>
      <c r="K237" s="180"/>
      <c r="L237" s="180"/>
      <c r="M237" s="180"/>
    </row>
    <row r="238" spans="3:13" ht="15.75" customHeight="1" x14ac:dyDescent="0.25">
      <c r="C238" s="182"/>
      <c r="D238" s="182"/>
      <c r="E238" s="183"/>
      <c r="G238" s="180"/>
      <c r="H238" s="180"/>
      <c r="I238" s="180"/>
      <c r="J238" s="180"/>
      <c r="K238" s="180"/>
      <c r="L238" s="180"/>
      <c r="M238" s="180"/>
    </row>
    <row r="239" spans="3:13" ht="15.75" customHeight="1" x14ac:dyDescent="0.25">
      <c r="C239" s="182"/>
      <c r="D239" s="182"/>
      <c r="E239" s="183"/>
      <c r="G239" s="180"/>
      <c r="H239" s="180"/>
      <c r="I239" s="180"/>
      <c r="J239" s="180"/>
      <c r="K239" s="180"/>
      <c r="L239" s="180"/>
      <c r="M239" s="180"/>
    </row>
    <row r="240" spans="3:13" ht="15.75" customHeight="1" x14ac:dyDescent="0.25">
      <c r="C240" s="182"/>
      <c r="D240" s="182"/>
      <c r="E240" s="183"/>
      <c r="G240" s="180"/>
      <c r="H240" s="180"/>
      <c r="I240" s="180"/>
      <c r="J240" s="180"/>
      <c r="K240" s="180"/>
      <c r="L240" s="180"/>
      <c r="M240" s="180"/>
    </row>
    <row r="241" spans="3:13" ht="15.75" customHeight="1" x14ac:dyDescent="0.25">
      <c r="C241" s="182"/>
      <c r="D241" s="182"/>
      <c r="E241" s="183"/>
      <c r="G241" s="180"/>
      <c r="H241" s="180"/>
      <c r="I241" s="180"/>
      <c r="J241" s="180"/>
      <c r="K241" s="180"/>
      <c r="L241" s="180"/>
      <c r="M241" s="180"/>
    </row>
    <row r="242" spans="3:13" ht="15.75" customHeight="1" x14ac:dyDescent="0.25">
      <c r="C242" s="182"/>
      <c r="D242" s="182"/>
      <c r="E242" s="183"/>
      <c r="G242" s="180"/>
      <c r="H242" s="180"/>
      <c r="I242" s="180"/>
      <c r="J242" s="180"/>
      <c r="K242" s="180"/>
      <c r="L242" s="180"/>
      <c r="M242" s="180"/>
    </row>
    <row r="243" spans="3:13" ht="15.75" customHeight="1" x14ac:dyDescent="0.25">
      <c r="C243" s="182"/>
      <c r="D243" s="182"/>
      <c r="E243" s="183"/>
      <c r="G243" s="180"/>
      <c r="H243" s="180"/>
      <c r="I243" s="180"/>
      <c r="J243" s="180"/>
      <c r="K243" s="180"/>
      <c r="L243" s="180"/>
      <c r="M243" s="180"/>
    </row>
    <row r="244" spans="3:13" ht="15.75" customHeight="1" x14ac:dyDescent="0.25">
      <c r="C244" s="182"/>
      <c r="D244" s="182"/>
      <c r="E244" s="183"/>
      <c r="G244" s="180"/>
      <c r="H244" s="180"/>
      <c r="I244" s="180"/>
      <c r="J244" s="180"/>
      <c r="K244" s="180"/>
      <c r="L244" s="180"/>
      <c r="M244" s="180"/>
    </row>
    <row r="245" spans="3:13" ht="15.75" customHeight="1" x14ac:dyDescent="0.25">
      <c r="C245" s="182"/>
      <c r="D245" s="182"/>
      <c r="E245" s="183"/>
      <c r="G245" s="180"/>
      <c r="H245" s="180"/>
      <c r="I245" s="180"/>
      <c r="J245" s="180"/>
      <c r="K245" s="180"/>
      <c r="L245" s="180"/>
      <c r="M245" s="180"/>
    </row>
    <row r="246" spans="3:13" ht="15.75" customHeight="1" x14ac:dyDescent="0.25">
      <c r="C246" s="182"/>
      <c r="D246" s="182"/>
      <c r="E246" s="183"/>
      <c r="G246" s="180"/>
      <c r="H246" s="180"/>
      <c r="I246" s="180"/>
      <c r="J246" s="180"/>
      <c r="K246" s="180"/>
      <c r="L246" s="180"/>
      <c r="M246" s="180"/>
    </row>
    <row r="247" spans="3:13" ht="15.75" customHeight="1" x14ac:dyDescent="0.25">
      <c r="C247" s="182"/>
      <c r="D247" s="182"/>
      <c r="E247" s="183"/>
      <c r="G247" s="180"/>
      <c r="H247" s="180"/>
      <c r="I247" s="180"/>
      <c r="J247" s="180"/>
      <c r="K247" s="180"/>
      <c r="L247" s="180"/>
      <c r="M247" s="180"/>
    </row>
    <row r="248" spans="3:13" ht="15.75" customHeight="1" x14ac:dyDescent="0.25">
      <c r="C248" s="182"/>
      <c r="D248" s="182"/>
      <c r="E248" s="183"/>
      <c r="G248" s="180"/>
      <c r="H248" s="180"/>
      <c r="I248" s="180"/>
      <c r="J248" s="180"/>
      <c r="K248" s="180"/>
      <c r="L248" s="180"/>
      <c r="M248" s="180"/>
    </row>
    <row r="249" spans="3:13" ht="15.75" customHeight="1" x14ac:dyDescent="0.25">
      <c r="C249" s="182"/>
      <c r="D249" s="182"/>
      <c r="E249" s="183"/>
      <c r="G249" s="180"/>
      <c r="H249" s="180"/>
      <c r="I249" s="180"/>
      <c r="J249" s="180"/>
      <c r="K249" s="180"/>
      <c r="L249" s="180"/>
      <c r="M249" s="180"/>
    </row>
    <row r="250" spans="3:13" ht="15.75" customHeight="1" x14ac:dyDescent="0.25">
      <c r="C250" s="182"/>
      <c r="D250" s="182"/>
      <c r="E250" s="183"/>
      <c r="G250" s="180"/>
      <c r="H250" s="180"/>
      <c r="I250" s="180"/>
      <c r="J250" s="180"/>
      <c r="K250" s="180"/>
      <c r="L250" s="180"/>
      <c r="M250" s="180"/>
    </row>
    <row r="251" spans="3:13" ht="15.75" customHeight="1" x14ac:dyDescent="0.25">
      <c r="C251" s="182"/>
      <c r="D251" s="182"/>
      <c r="E251" s="183"/>
      <c r="G251" s="180"/>
      <c r="H251" s="180"/>
      <c r="I251" s="180"/>
      <c r="J251" s="180"/>
      <c r="K251" s="180"/>
      <c r="L251" s="180"/>
      <c r="M251" s="180"/>
    </row>
    <row r="252" spans="3:13" ht="15.75" customHeight="1" x14ac:dyDescent="0.25">
      <c r="C252" s="182"/>
      <c r="D252" s="182"/>
      <c r="E252" s="183"/>
      <c r="G252" s="180"/>
      <c r="H252" s="180"/>
      <c r="I252" s="180"/>
      <c r="J252" s="180"/>
      <c r="K252" s="180"/>
      <c r="L252" s="180"/>
      <c r="M252" s="180"/>
    </row>
    <row r="253" spans="3:13" ht="15.75" customHeight="1" x14ac:dyDescent="0.25">
      <c r="C253" s="182"/>
      <c r="D253" s="182"/>
      <c r="E253" s="183"/>
      <c r="G253" s="180"/>
      <c r="H253" s="180"/>
      <c r="I253" s="180"/>
      <c r="J253" s="180"/>
      <c r="K253" s="180"/>
      <c r="L253" s="180"/>
      <c r="M253" s="180"/>
    </row>
    <row r="254" spans="3:13" ht="15.75" customHeight="1" x14ac:dyDescent="0.25">
      <c r="C254" s="182"/>
      <c r="D254" s="182"/>
      <c r="E254" s="183"/>
      <c r="G254" s="180"/>
      <c r="H254" s="180"/>
      <c r="I254" s="180"/>
      <c r="J254" s="180"/>
      <c r="K254" s="180"/>
      <c r="L254" s="180"/>
      <c r="M254" s="180"/>
    </row>
    <row r="255" spans="3:13" ht="15.75" customHeight="1" x14ac:dyDescent="0.25">
      <c r="C255" s="182"/>
      <c r="D255" s="182"/>
      <c r="E255" s="183"/>
      <c r="G255" s="180"/>
      <c r="H255" s="180"/>
      <c r="I255" s="180"/>
      <c r="J255" s="180"/>
      <c r="K255" s="180"/>
      <c r="L255" s="180"/>
      <c r="M255" s="180"/>
    </row>
    <row r="256" spans="3:13" ht="15.75" customHeight="1" x14ac:dyDescent="0.25">
      <c r="C256" s="182"/>
      <c r="D256" s="182"/>
      <c r="E256" s="183"/>
      <c r="G256" s="180"/>
      <c r="H256" s="180"/>
      <c r="I256" s="180"/>
      <c r="J256" s="180"/>
      <c r="K256" s="180"/>
      <c r="L256" s="180"/>
      <c r="M256" s="180"/>
    </row>
    <row r="257" spans="3:13" ht="15.75" customHeight="1" x14ac:dyDescent="0.25">
      <c r="C257" s="182"/>
      <c r="D257" s="182"/>
      <c r="E257" s="183"/>
      <c r="G257" s="180"/>
      <c r="H257" s="180"/>
      <c r="I257" s="180"/>
      <c r="J257" s="180"/>
      <c r="K257" s="180"/>
      <c r="L257" s="180"/>
      <c r="M257" s="180"/>
    </row>
    <row r="258" spans="3:13" ht="15.75" customHeight="1" x14ac:dyDescent="0.25">
      <c r="C258" s="182"/>
      <c r="D258" s="182"/>
      <c r="E258" s="183"/>
      <c r="G258" s="180"/>
      <c r="H258" s="180"/>
      <c r="I258" s="180"/>
      <c r="J258" s="180"/>
      <c r="K258" s="180"/>
      <c r="L258" s="180"/>
      <c r="M258" s="180"/>
    </row>
    <row r="259" spans="3:13" ht="15.75" customHeight="1" x14ac:dyDescent="0.25">
      <c r="C259" s="182"/>
      <c r="D259" s="182"/>
      <c r="E259" s="183"/>
      <c r="G259" s="180"/>
      <c r="H259" s="180"/>
      <c r="I259" s="180"/>
      <c r="J259" s="180"/>
      <c r="K259" s="180"/>
      <c r="L259" s="180"/>
      <c r="M259" s="180"/>
    </row>
    <row r="260" spans="3:13" ht="15.75" customHeight="1" x14ac:dyDescent="0.25">
      <c r="C260" s="182"/>
      <c r="D260" s="182"/>
      <c r="E260" s="183"/>
      <c r="G260" s="180"/>
      <c r="H260" s="180"/>
      <c r="I260" s="180"/>
      <c r="J260" s="180"/>
      <c r="K260" s="180"/>
      <c r="L260" s="180"/>
      <c r="M260" s="180"/>
    </row>
    <row r="261" spans="3:13" ht="15.75" customHeight="1" x14ac:dyDescent="0.25">
      <c r="C261" s="182"/>
      <c r="D261" s="182"/>
      <c r="E261" s="183"/>
      <c r="G261" s="180"/>
      <c r="H261" s="180"/>
      <c r="I261" s="180"/>
      <c r="J261" s="180"/>
      <c r="K261" s="180"/>
      <c r="L261" s="180"/>
      <c r="M261" s="180"/>
    </row>
    <row r="262" spans="3:13" ht="15.75" customHeight="1" x14ac:dyDescent="0.25">
      <c r="C262" s="182"/>
      <c r="D262" s="182"/>
      <c r="E262" s="183"/>
      <c r="G262" s="180"/>
      <c r="H262" s="180"/>
      <c r="I262" s="180"/>
      <c r="J262" s="180"/>
      <c r="K262" s="180"/>
      <c r="L262" s="180"/>
      <c r="M262" s="180"/>
    </row>
    <row r="263" spans="3:13" ht="15.75" customHeight="1" x14ac:dyDescent="0.25">
      <c r="C263" s="182"/>
      <c r="D263" s="182"/>
      <c r="E263" s="183"/>
      <c r="G263" s="180"/>
      <c r="H263" s="180"/>
      <c r="I263" s="180"/>
      <c r="J263" s="180"/>
      <c r="K263" s="180"/>
      <c r="L263" s="180"/>
      <c r="M263" s="180"/>
    </row>
    <row r="264" spans="3:13" ht="15.75" customHeight="1" x14ac:dyDescent="0.25">
      <c r="C264" s="182"/>
      <c r="D264" s="182"/>
      <c r="E264" s="183"/>
      <c r="G264" s="180"/>
      <c r="H264" s="180"/>
      <c r="I264" s="180"/>
      <c r="J264" s="180"/>
      <c r="K264" s="180"/>
      <c r="L264" s="180"/>
      <c r="M264" s="180"/>
    </row>
    <row r="265" spans="3:13" ht="15.75" customHeight="1" x14ac:dyDescent="0.25">
      <c r="C265" s="182"/>
      <c r="D265" s="182"/>
      <c r="E265" s="183"/>
      <c r="G265" s="180"/>
      <c r="H265" s="180"/>
      <c r="I265" s="180"/>
      <c r="J265" s="180"/>
      <c r="K265" s="180"/>
      <c r="L265" s="180"/>
      <c r="M265" s="180"/>
    </row>
    <row r="266" spans="3:13" ht="15.75" customHeight="1" x14ac:dyDescent="0.25">
      <c r="C266" s="182"/>
      <c r="D266" s="182"/>
      <c r="E266" s="183"/>
      <c r="G266" s="180"/>
      <c r="H266" s="180"/>
      <c r="I266" s="180"/>
      <c r="J266" s="180"/>
      <c r="K266" s="180"/>
      <c r="L266" s="180"/>
      <c r="M266" s="180"/>
    </row>
    <row r="267" spans="3:13" ht="15.75" customHeight="1" x14ac:dyDescent="0.25">
      <c r="C267" s="182"/>
      <c r="D267" s="182"/>
      <c r="E267" s="183"/>
      <c r="G267" s="180"/>
      <c r="H267" s="180"/>
      <c r="I267" s="180"/>
      <c r="J267" s="180"/>
      <c r="K267" s="180"/>
      <c r="L267" s="180"/>
      <c r="M267" s="180"/>
    </row>
    <row r="268" spans="3:13" ht="15.75" customHeight="1" x14ac:dyDescent="0.25">
      <c r="C268" s="182"/>
      <c r="D268" s="182"/>
      <c r="E268" s="183"/>
      <c r="G268" s="180"/>
      <c r="H268" s="180"/>
      <c r="I268" s="180"/>
      <c r="J268" s="180"/>
      <c r="K268" s="180"/>
      <c r="L268" s="180"/>
      <c r="M268" s="180"/>
    </row>
    <row r="269" spans="3:13" ht="15.75" customHeight="1" x14ac:dyDescent="0.25">
      <c r="C269" s="182"/>
      <c r="D269" s="182"/>
      <c r="E269" s="183"/>
      <c r="G269" s="180"/>
      <c r="H269" s="180"/>
      <c r="I269" s="180"/>
      <c r="J269" s="180"/>
      <c r="K269" s="180"/>
      <c r="L269" s="180"/>
      <c r="M269" s="180"/>
    </row>
    <row r="270" spans="3:13" ht="15.75" customHeight="1" x14ac:dyDescent="0.25">
      <c r="C270" s="182"/>
      <c r="D270" s="182"/>
      <c r="E270" s="183"/>
      <c r="G270" s="180"/>
      <c r="H270" s="180"/>
      <c r="I270" s="180"/>
      <c r="J270" s="180"/>
      <c r="K270" s="180"/>
      <c r="L270" s="180"/>
      <c r="M270" s="180"/>
    </row>
    <row r="271" spans="3:13" ht="15.75" customHeight="1" x14ac:dyDescent="0.25">
      <c r="C271" s="182"/>
      <c r="D271" s="182"/>
      <c r="E271" s="183"/>
      <c r="G271" s="180"/>
      <c r="H271" s="180"/>
      <c r="I271" s="180"/>
      <c r="J271" s="180"/>
      <c r="K271" s="180"/>
      <c r="L271" s="180"/>
      <c r="M271" s="180"/>
    </row>
    <row r="272" spans="3:13" ht="15.75" customHeight="1" x14ac:dyDescent="0.25">
      <c r="C272" s="182"/>
      <c r="D272" s="182"/>
      <c r="E272" s="183"/>
      <c r="G272" s="180"/>
      <c r="H272" s="180"/>
      <c r="I272" s="180"/>
      <c r="J272" s="180"/>
      <c r="K272" s="180"/>
      <c r="L272" s="180"/>
      <c r="M272" s="180"/>
    </row>
    <row r="273" spans="3:13" ht="15.75" customHeight="1" x14ac:dyDescent="0.25">
      <c r="C273" s="182"/>
      <c r="D273" s="182"/>
      <c r="E273" s="183"/>
      <c r="G273" s="180"/>
      <c r="H273" s="180"/>
      <c r="I273" s="180"/>
      <c r="J273" s="180"/>
      <c r="K273" s="180"/>
      <c r="L273" s="180"/>
      <c r="M273" s="180"/>
    </row>
    <row r="274" spans="3:13" ht="15.75" customHeight="1" x14ac:dyDescent="0.25">
      <c r="C274" s="182"/>
      <c r="D274" s="182"/>
      <c r="E274" s="183"/>
      <c r="G274" s="180"/>
      <c r="H274" s="180"/>
      <c r="I274" s="180"/>
      <c r="J274" s="180"/>
      <c r="K274" s="180"/>
      <c r="L274" s="180"/>
      <c r="M274" s="180"/>
    </row>
    <row r="275" spans="3:13" ht="15.75" customHeight="1" x14ac:dyDescent="0.25">
      <c r="C275" s="182"/>
      <c r="D275" s="182"/>
      <c r="E275" s="183"/>
      <c r="G275" s="180"/>
      <c r="H275" s="180"/>
      <c r="I275" s="180"/>
      <c r="J275" s="180"/>
      <c r="K275" s="180"/>
      <c r="L275" s="180"/>
      <c r="M275" s="180"/>
    </row>
    <row r="276" spans="3:13" ht="15.75" customHeight="1" x14ac:dyDescent="0.25">
      <c r="C276" s="182"/>
      <c r="D276" s="182"/>
      <c r="E276" s="183"/>
      <c r="G276" s="180"/>
      <c r="H276" s="180"/>
      <c r="I276" s="180"/>
      <c r="J276" s="180"/>
      <c r="K276" s="180"/>
      <c r="L276" s="180"/>
      <c r="M276" s="180"/>
    </row>
    <row r="277" spans="3:13" ht="15.75" customHeight="1" x14ac:dyDescent="0.25">
      <c r="C277" s="182"/>
      <c r="D277" s="182"/>
      <c r="E277" s="183"/>
      <c r="G277" s="180"/>
      <c r="H277" s="180"/>
      <c r="I277" s="180"/>
      <c r="J277" s="180"/>
      <c r="K277" s="180"/>
      <c r="L277" s="180"/>
      <c r="M277" s="180"/>
    </row>
    <row r="278" spans="3:13" ht="15.75" customHeight="1" x14ac:dyDescent="0.25">
      <c r="C278" s="182"/>
      <c r="D278" s="182"/>
      <c r="E278" s="183"/>
      <c r="G278" s="180"/>
      <c r="H278" s="180"/>
      <c r="I278" s="180"/>
      <c r="J278" s="180"/>
      <c r="K278" s="180"/>
      <c r="L278" s="180"/>
      <c r="M278" s="180"/>
    </row>
    <row r="279" spans="3:13" ht="15.75" customHeight="1" x14ac:dyDescent="0.25">
      <c r="C279" s="182"/>
      <c r="D279" s="182"/>
      <c r="E279" s="183"/>
      <c r="G279" s="180"/>
      <c r="H279" s="180"/>
      <c r="I279" s="180"/>
      <c r="J279" s="180"/>
      <c r="K279" s="180"/>
      <c r="L279" s="180"/>
      <c r="M279" s="180"/>
    </row>
    <row r="280" spans="3:13" ht="15.75" customHeight="1" x14ac:dyDescent="0.25">
      <c r="C280" s="182"/>
      <c r="D280" s="182"/>
      <c r="E280" s="183"/>
      <c r="G280" s="180"/>
      <c r="H280" s="180"/>
      <c r="I280" s="180"/>
      <c r="J280" s="180"/>
      <c r="K280" s="180"/>
      <c r="L280" s="180"/>
      <c r="M280" s="180"/>
    </row>
    <row r="281" spans="3:13" ht="15.75" customHeight="1" x14ac:dyDescent="0.25">
      <c r="C281" s="182"/>
      <c r="D281" s="182"/>
      <c r="E281" s="183"/>
      <c r="G281" s="180"/>
      <c r="H281" s="180"/>
      <c r="I281" s="180"/>
      <c r="J281" s="180"/>
      <c r="K281" s="180"/>
      <c r="L281" s="180"/>
      <c r="M281" s="180"/>
    </row>
    <row r="282" spans="3:13" ht="15.75" customHeight="1" x14ac:dyDescent="0.25">
      <c r="C282" s="182"/>
      <c r="D282" s="182"/>
      <c r="E282" s="183"/>
      <c r="G282" s="180"/>
      <c r="H282" s="180"/>
      <c r="I282" s="180"/>
      <c r="J282" s="180"/>
      <c r="K282" s="180"/>
      <c r="L282" s="180"/>
      <c r="M282" s="180"/>
    </row>
    <row r="283" spans="3:13" ht="15.75" customHeight="1" x14ac:dyDescent="0.25">
      <c r="C283" s="182"/>
      <c r="D283" s="182"/>
      <c r="E283" s="183"/>
      <c r="G283" s="180"/>
      <c r="H283" s="180"/>
      <c r="I283" s="180"/>
      <c r="J283" s="180"/>
      <c r="K283" s="180"/>
      <c r="L283" s="180"/>
      <c r="M283" s="180"/>
    </row>
    <row r="284" spans="3:13" ht="15.75" customHeight="1" x14ac:dyDescent="0.25">
      <c r="C284" s="182"/>
      <c r="D284" s="182"/>
      <c r="E284" s="183"/>
      <c r="G284" s="180"/>
      <c r="H284" s="180"/>
      <c r="I284" s="180"/>
      <c r="J284" s="180"/>
      <c r="K284" s="180"/>
      <c r="L284" s="180"/>
      <c r="M284" s="180"/>
    </row>
    <row r="285" spans="3:13" ht="15.75" customHeight="1" x14ac:dyDescent="0.25">
      <c r="C285" s="182"/>
      <c r="D285" s="182"/>
      <c r="E285" s="183"/>
      <c r="G285" s="180"/>
      <c r="H285" s="180"/>
      <c r="I285" s="180"/>
      <c r="J285" s="180"/>
      <c r="K285" s="180"/>
      <c r="L285" s="180"/>
      <c r="M285" s="180"/>
    </row>
    <row r="286" spans="3:13" ht="15.75" customHeight="1" x14ac:dyDescent="0.25">
      <c r="C286" s="182"/>
      <c r="D286" s="182"/>
      <c r="E286" s="183"/>
      <c r="G286" s="180"/>
      <c r="H286" s="180"/>
      <c r="I286" s="180"/>
      <c r="J286" s="180"/>
      <c r="K286" s="180"/>
      <c r="L286" s="180"/>
      <c r="M286" s="180"/>
    </row>
    <row r="287" spans="3:13" ht="15.75" customHeight="1" x14ac:dyDescent="0.25">
      <c r="C287" s="182"/>
      <c r="D287" s="182"/>
      <c r="E287" s="183"/>
      <c r="G287" s="180"/>
      <c r="H287" s="180"/>
      <c r="I287" s="180"/>
      <c r="J287" s="180"/>
      <c r="K287" s="180"/>
      <c r="L287" s="180"/>
      <c r="M287" s="180"/>
    </row>
    <row r="288" spans="3:13" ht="15.75" customHeight="1" x14ac:dyDescent="0.25">
      <c r="C288" s="182"/>
      <c r="D288" s="182"/>
      <c r="E288" s="183"/>
      <c r="G288" s="180"/>
      <c r="H288" s="180"/>
      <c r="I288" s="180"/>
      <c r="J288" s="180"/>
      <c r="K288" s="180"/>
      <c r="L288" s="180"/>
      <c r="M288" s="180"/>
    </row>
    <row r="289" spans="3:13" ht="15.75" customHeight="1" x14ac:dyDescent="0.25">
      <c r="C289" s="182"/>
      <c r="D289" s="182"/>
      <c r="E289" s="183"/>
      <c r="G289" s="180"/>
      <c r="H289" s="180"/>
      <c r="I289" s="180"/>
      <c r="J289" s="180"/>
      <c r="K289" s="180"/>
      <c r="L289" s="180"/>
      <c r="M289" s="180"/>
    </row>
    <row r="290" spans="3:13" ht="15.75" customHeight="1" x14ac:dyDescent="0.25">
      <c r="C290" s="182"/>
      <c r="D290" s="182"/>
      <c r="E290" s="183"/>
      <c r="G290" s="180"/>
      <c r="H290" s="180"/>
      <c r="I290" s="180"/>
      <c r="J290" s="180"/>
      <c r="K290" s="180"/>
      <c r="L290" s="180"/>
      <c r="M290" s="180"/>
    </row>
    <row r="291" spans="3:13" ht="15.75" customHeight="1" x14ac:dyDescent="0.25">
      <c r="C291" s="182"/>
      <c r="D291" s="182"/>
      <c r="E291" s="183"/>
      <c r="G291" s="180"/>
      <c r="H291" s="180"/>
      <c r="I291" s="180"/>
      <c r="J291" s="180"/>
      <c r="K291" s="180"/>
      <c r="L291" s="180"/>
      <c r="M291" s="180"/>
    </row>
    <row r="292" spans="3:13" ht="15.75" customHeight="1" x14ac:dyDescent="0.25">
      <c r="C292" s="182"/>
      <c r="D292" s="182"/>
      <c r="E292" s="183"/>
      <c r="G292" s="180"/>
      <c r="H292" s="180"/>
      <c r="I292" s="180"/>
      <c r="J292" s="180"/>
      <c r="K292" s="180"/>
      <c r="L292" s="180"/>
      <c r="M292" s="180"/>
    </row>
    <row r="293" spans="3:13" ht="15.75" customHeight="1" x14ac:dyDescent="0.25">
      <c r="C293" s="182"/>
      <c r="D293" s="182"/>
      <c r="E293" s="183"/>
      <c r="G293" s="180"/>
      <c r="H293" s="180"/>
      <c r="I293" s="180"/>
      <c r="J293" s="180"/>
      <c r="K293" s="180"/>
      <c r="L293" s="180"/>
      <c r="M293" s="180"/>
    </row>
    <row r="294" spans="3:13" ht="15.75" customHeight="1" x14ac:dyDescent="0.25">
      <c r="C294" s="182"/>
      <c r="D294" s="182"/>
      <c r="E294" s="183"/>
      <c r="G294" s="180"/>
      <c r="H294" s="180"/>
      <c r="I294" s="180"/>
      <c r="J294" s="180"/>
      <c r="K294" s="180"/>
      <c r="L294" s="180"/>
      <c r="M294" s="180"/>
    </row>
    <row r="295" spans="3:13" ht="15.75" customHeight="1" x14ac:dyDescent="0.25">
      <c r="C295" s="182"/>
      <c r="D295" s="182"/>
      <c r="E295" s="183"/>
      <c r="G295" s="180"/>
      <c r="H295" s="180"/>
      <c r="I295" s="180"/>
      <c r="J295" s="180"/>
      <c r="K295" s="180"/>
      <c r="L295" s="180"/>
      <c r="M295" s="180"/>
    </row>
    <row r="296" spans="3:13" ht="15.75" customHeight="1" x14ac:dyDescent="0.25">
      <c r="C296" s="182"/>
      <c r="D296" s="182"/>
      <c r="E296" s="183"/>
      <c r="G296" s="180"/>
      <c r="H296" s="180"/>
      <c r="I296" s="180"/>
      <c r="J296" s="180"/>
      <c r="K296" s="180"/>
      <c r="L296" s="180"/>
      <c r="M296" s="180"/>
    </row>
    <row r="297" spans="3:13" ht="15.75" customHeight="1" x14ac:dyDescent="0.25">
      <c r="C297" s="182"/>
      <c r="D297" s="182"/>
      <c r="E297" s="183"/>
      <c r="G297" s="180"/>
      <c r="H297" s="180"/>
      <c r="I297" s="180"/>
      <c r="J297" s="180"/>
      <c r="K297" s="180"/>
      <c r="L297" s="180"/>
      <c r="M297" s="180"/>
    </row>
    <row r="298" spans="3:13" ht="15.75" customHeight="1" x14ac:dyDescent="0.25">
      <c r="C298" s="182"/>
      <c r="D298" s="182"/>
      <c r="E298" s="183"/>
      <c r="G298" s="180"/>
      <c r="H298" s="180"/>
      <c r="I298" s="180"/>
      <c r="J298" s="180"/>
      <c r="K298" s="180"/>
      <c r="L298" s="180"/>
      <c r="M298" s="180"/>
    </row>
    <row r="299" spans="3:13" ht="15.75" customHeight="1" x14ac:dyDescent="0.25">
      <c r="C299" s="182"/>
      <c r="D299" s="182"/>
      <c r="E299" s="183"/>
      <c r="G299" s="180"/>
      <c r="H299" s="180"/>
      <c r="I299" s="180"/>
      <c r="J299" s="180"/>
      <c r="K299" s="180"/>
      <c r="L299" s="180"/>
      <c r="M299" s="180"/>
    </row>
    <row r="300" spans="3:13" ht="15.75" customHeight="1" x14ac:dyDescent="0.25">
      <c r="C300" s="182"/>
      <c r="D300" s="182"/>
      <c r="E300" s="183"/>
      <c r="G300" s="180"/>
      <c r="H300" s="180"/>
      <c r="I300" s="180"/>
      <c r="J300" s="180"/>
      <c r="K300" s="180"/>
      <c r="L300" s="180"/>
      <c r="M300" s="180"/>
    </row>
    <row r="301" spans="3:13" ht="15.75" customHeight="1" x14ac:dyDescent="0.25">
      <c r="C301" s="182"/>
      <c r="D301" s="182"/>
      <c r="E301" s="183"/>
      <c r="G301" s="180"/>
      <c r="H301" s="180"/>
      <c r="I301" s="180"/>
      <c r="J301" s="180"/>
      <c r="K301" s="180"/>
      <c r="L301" s="180"/>
      <c r="M301" s="180"/>
    </row>
    <row r="302" spans="3:13" ht="15.75" customHeight="1" x14ac:dyDescent="0.25">
      <c r="C302" s="182"/>
      <c r="D302" s="182"/>
      <c r="E302" s="183"/>
      <c r="G302" s="180"/>
      <c r="H302" s="180"/>
      <c r="I302" s="180"/>
      <c r="J302" s="180"/>
      <c r="K302" s="180"/>
      <c r="L302" s="180"/>
      <c r="M302" s="180"/>
    </row>
    <row r="303" spans="3:13" ht="15.75" customHeight="1" x14ac:dyDescent="0.25">
      <c r="C303" s="182"/>
      <c r="D303" s="182"/>
      <c r="E303" s="183"/>
      <c r="G303" s="180"/>
      <c r="H303" s="180"/>
      <c r="I303" s="180"/>
      <c r="J303" s="180"/>
      <c r="K303" s="180"/>
      <c r="L303" s="180"/>
      <c r="M303" s="180"/>
    </row>
    <row r="304" spans="3:13" ht="15.75" customHeight="1" x14ac:dyDescent="0.25">
      <c r="C304" s="182"/>
      <c r="D304" s="182"/>
      <c r="E304" s="183"/>
      <c r="G304" s="180"/>
      <c r="H304" s="180"/>
      <c r="I304" s="180"/>
      <c r="J304" s="180"/>
      <c r="K304" s="180"/>
      <c r="L304" s="180"/>
      <c r="M304" s="180"/>
    </row>
    <row r="305" spans="3:13" ht="15.75" customHeight="1" x14ac:dyDescent="0.25">
      <c r="C305" s="182"/>
      <c r="D305" s="182"/>
      <c r="E305" s="183"/>
      <c r="G305" s="180"/>
      <c r="H305" s="180"/>
      <c r="I305" s="180"/>
      <c r="J305" s="180"/>
      <c r="K305" s="180"/>
      <c r="L305" s="180"/>
      <c r="M305" s="180"/>
    </row>
    <row r="306" spans="3:13" ht="15.75" customHeight="1" x14ac:dyDescent="0.25">
      <c r="C306" s="182"/>
      <c r="D306" s="182"/>
      <c r="E306" s="183"/>
      <c r="G306" s="180"/>
      <c r="H306" s="180"/>
      <c r="I306" s="180"/>
      <c r="J306" s="180"/>
      <c r="K306" s="180"/>
      <c r="L306" s="180"/>
      <c r="M306" s="180"/>
    </row>
    <row r="307" spans="3:13" ht="15.75" customHeight="1" x14ac:dyDescent="0.25">
      <c r="C307" s="182"/>
      <c r="D307" s="182"/>
      <c r="E307" s="183"/>
      <c r="G307" s="180"/>
      <c r="H307" s="180"/>
      <c r="I307" s="180"/>
      <c r="J307" s="180"/>
      <c r="K307" s="180"/>
      <c r="L307" s="180"/>
      <c r="M307" s="180"/>
    </row>
    <row r="308" spans="3:13" ht="15.75" customHeight="1" x14ac:dyDescent="0.25">
      <c r="C308" s="182"/>
      <c r="D308" s="182"/>
      <c r="E308" s="183"/>
      <c r="G308" s="180"/>
      <c r="H308" s="180"/>
      <c r="I308" s="180"/>
      <c r="J308" s="180"/>
      <c r="K308" s="180"/>
      <c r="L308" s="180"/>
      <c r="M308" s="180"/>
    </row>
    <row r="309" spans="3:13" ht="15.75" customHeight="1" x14ac:dyDescent="0.25">
      <c r="C309" s="182"/>
      <c r="D309" s="182"/>
      <c r="E309" s="183"/>
      <c r="G309" s="180"/>
      <c r="H309" s="180"/>
      <c r="I309" s="180"/>
      <c r="J309" s="180"/>
      <c r="K309" s="180"/>
      <c r="L309" s="180"/>
      <c r="M309" s="180"/>
    </row>
    <row r="310" spans="3:13" ht="15.75" customHeight="1" x14ac:dyDescent="0.25">
      <c r="C310" s="182"/>
      <c r="D310" s="182"/>
      <c r="E310" s="183"/>
      <c r="G310" s="180"/>
      <c r="H310" s="180"/>
      <c r="I310" s="180"/>
      <c r="J310" s="180"/>
      <c r="K310" s="180"/>
      <c r="L310" s="180"/>
      <c r="M310" s="180"/>
    </row>
    <row r="311" spans="3:13" ht="15.75" customHeight="1" x14ac:dyDescent="0.25">
      <c r="C311" s="182"/>
      <c r="D311" s="182"/>
      <c r="E311" s="183"/>
      <c r="G311" s="180"/>
      <c r="H311" s="180"/>
      <c r="I311" s="180"/>
      <c r="J311" s="180"/>
      <c r="K311" s="180"/>
      <c r="L311" s="180"/>
      <c r="M311" s="180"/>
    </row>
    <row r="312" spans="3:13" ht="15.75" customHeight="1" x14ac:dyDescent="0.25">
      <c r="C312" s="182"/>
      <c r="D312" s="182"/>
      <c r="E312" s="183"/>
      <c r="G312" s="180"/>
      <c r="H312" s="180"/>
      <c r="I312" s="180"/>
      <c r="J312" s="180"/>
      <c r="K312" s="180"/>
      <c r="L312" s="180"/>
      <c r="M312" s="180"/>
    </row>
    <row r="313" spans="3:13" ht="15.75" customHeight="1" x14ac:dyDescent="0.25">
      <c r="C313" s="182"/>
      <c r="D313" s="182"/>
      <c r="E313" s="183"/>
      <c r="G313" s="180"/>
      <c r="H313" s="180"/>
      <c r="I313" s="180"/>
      <c r="J313" s="180"/>
      <c r="K313" s="180"/>
      <c r="L313" s="180"/>
      <c r="M313" s="180"/>
    </row>
    <row r="314" spans="3:13" ht="15.75" customHeight="1" x14ac:dyDescent="0.25">
      <c r="C314" s="182"/>
      <c r="D314" s="182"/>
      <c r="E314" s="183"/>
      <c r="G314" s="180"/>
      <c r="H314" s="180"/>
      <c r="I314" s="180"/>
      <c r="J314" s="180"/>
      <c r="K314" s="180"/>
      <c r="L314" s="180"/>
      <c r="M314" s="180"/>
    </row>
    <row r="315" spans="3:13" ht="15.75" customHeight="1" x14ac:dyDescent="0.25">
      <c r="C315" s="182"/>
      <c r="D315" s="182"/>
      <c r="E315" s="183"/>
      <c r="G315" s="180"/>
      <c r="H315" s="180"/>
      <c r="I315" s="180"/>
      <c r="J315" s="180"/>
      <c r="K315" s="180"/>
      <c r="L315" s="180"/>
      <c r="M315" s="180"/>
    </row>
    <row r="316" spans="3:13" ht="15.75" customHeight="1" x14ac:dyDescent="0.25">
      <c r="C316" s="182"/>
      <c r="D316" s="182"/>
      <c r="E316" s="183"/>
      <c r="G316" s="180"/>
      <c r="H316" s="180"/>
      <c r="I316" s="180"/>
      <c r="J316" s="180"/>
      <c r="K316" s="180"/>
      <c r="L316" s="180"/>
      <c r="M316" s="180"/>
    </row>
    <row r="317" spans="3:13" ht="15.75" customHeight="1" x14ac:dyDescent="0.25">
      <c r="C317" s="182"/>
      <c r="D317" s="182"/>
      <c r="E317" s="183"/>
      <c r="G317" s="180"/>
      <c r="H317" s="180"/>
      <c r="I317" s="180"/>
      <c r="J317" s="180"/>
      <c r="K317" s="180"/>
      <c r="L317" s="180"/>
      <c r="M317" s="180"/>
    </row>
    <row r="318" spans="3:13" ht="15.75" customHeight="1" x14ac:dyDescent="0.25">
      <c r="C318" s="182"/>
      <c r="D318" s="182"/>
      <c r="E318" s="183"/>
      <c r="G318" s="180"/>
      <c r="H318" s="180"/>
      <c r="I318" s="180"/>
      <c r="J318" s="180"/>
      <c r="K318" s="180"/>
      <c r="L318" s="180"/>
      <c r="M318" s="180"/>
    </row>
    <row r="319" spans="3:13" ht="15.75" customHeight="1" x14ac:dyDescent="0.25">
      <c r="C319" s="182"/>
      <c r="D319" s="182"/>
      <c r="E319" s="183"/>
      <c r="G319" s="180"/>
      <c r="H319" s="180"/>
      <c r="I319" s="180"/>
      <c r="J319" s="180"/>
      <c r="K319" s="180"/>
      <c r="L319" s="180"/>
      <c r="M319" s="180"/>
    </row>
    <row r="320" spans="3:13" ht="15.75" customHeight="1" x14ac:dyDescent="0.25">
      <c r="C320" s="182"/>
      <c r="D320" s="182"/>
      <c r="E320" s="183"/>
      <c r="G320" s="180"/>
      <c r="H320" s="180"/>
      <c r="I320" s="180"/>
      <c r="J320" s="180"/>
      <c r="K320" s="180"/>
      <c r="L320" s="180"/>
      <c r="M320" s="180"/>
    </row>
    <row r="321" spans="3:13" ht="15.75" customHeight="1" x14ac:dyDescent="0.25">
      <c r="C321" s="182"/>
      <c r="D321" s="182"/>
      <c r="E321" s="183"/>
      <c r="G321" s="180"/>
      <c r="H321" s="180"/>
      <c r="I321" s="180"/>
      <c r="J321" s="180"/>
      <c r="K321" s="180"/>
      <c r="L321" s="180"/>
      <c r="M321" s="180"/>
    </row>
    <row r="322" spans="3:13" ht="15.75" customHeight="1" x14ac:dyDescent="0.25">
      <c r="C322" s="182"/>
      <c r="D322" s="182"/>
      <c r="E322" s="183"/>
      <c r="G322" s="180"/>
      <c r="H322" s="180"/>
      <c r="I322" s="180"/>
      <c r="J322" s="180"/>
      <c r="K322" s="180"/>
      <c r="L322" s="180"/>
      <c r="M322" s="180"/>
    </row>
    <row r="323" spans="3:13" ht="15.75" customHeight="1" x14ac:dyDescent="0.25">
      <c r="C323" s="182"/>
      <c r="D323" s="182"/>
      <c r="E323" s="183"/>
      <c r="G323" s="180"/>
      <c r="H323" s="180"/>
      <c r="I323" s="180"/>
      <c r="J323" s="180"/>
      <c r="K323" s="180"/>
      <c r="L323" s="180"/>
      <c r="M323" s="180"/>
    </row>
    <row r="324" spans="3:13" ht="15.75" customHeight="1" x14ac:dyDescent="0.25">
      <c r="C324" s="182"/>
      <c r="D324" s="182"/>
      <c r="E324" s="183"/>
      <c r="G324" s="180"/>
      <c r="H324" s="180"/>
      <c r="I324" s="180"/>
      <c r="J324" s="180"/>
      <c r="K324" s="180"/>
      <c r="L324" s="180"/>
      <c r="M324" s="180"/>
    </row>
    <row r="325" spans="3:13" ht="15.75" customHeight="1" x14ac:dyDescent="0.25">
      <c r="C325" s="182"/>
      <c r="D325" s="182"/>
      <c r="E325" s="183"/>
      <c r="G325" s="180"/>
      <c r="H325" s="180"/>
      <c r="I325" s="180"/>
      <c r="J325" s="180"/>
      <c r="K325" s="180"/>
      <c r="L325" s="180"/>
      <c r="M325" s="180"/>
    </row>
    <row r="326" spans="3:13" ht="15.75" customHeight="1" x14ac:dyDescent="0.25">
      <c r="C326" s="182"/>
      <c r="D326" s="182"/>
      <c r="E326" s="183"/>
      <c r="G326" s="180"/>
      <c r="H326" s="180"/>
      <c r="I326" s="180"/>
      <c r="J326" s="180"/>
      <c r="K326" s="180"/>
      <c r="L326" s="180"/>
      <c r="M326" s="180"/>
    </row>
    <row r="327" spans="3:13" ht="15.75" customHeight="1" x14ac:dyDescent="0.25">
      <c r="C327" s="182"/>
      <c r="D327" s="182"/>
      <c r="E327" s="183"/>
      <c r="G327" s="180"/>
      <c r="H327" s="180"/>
      <c r="I327" s="180"/>
      <c r="J327" s="180"/>
      <c r="K327" s="180"/>
      <c r="L327" s="180"/>
      <c r="M327" s="180"/>
    </row>
    <row r="328" spans="3:13" ht="15.75" customHeight="1" x14ac:dyDescent="0.25">
      <c r="C328" s="182"/>
      <c r="D328" s="182"/>
      <c r="E328" s="183"/>
      <c r="G328" s="180"/>
      <c r="H328" s="180"/>
      <c r="I328" s="180"/>
      <c r="J328" s="180"/>
      <c r="K328" s="180"/>
      <c r="L328" s="180"/>
      <c r="M328" s="180"/>
    </row>
    <row r="329" spans="3:13" ht="15.75" customHeight="1" x14ac:dyDescent="0.25">
      <c r="C329" s="182"/>
      <c r="D329" s="182"/>
      <c r="E329" s="183"/>
      <c r="G329" s="180"/>
      <c r="H329" s="180"/>
      <c r="I329" s="180"/>
      <c r="J329" s="180"/>
      <c r="K329" s="180"/>
      <c r="L329" s="180"/>
      <c r="M329" s="180"/>
    </row>
    <row r="330" spans="3:13" ht="15.75" customHeight="1" x14ac:dyDescent="0.25">
      <c r="C330" s="182"/>
      <c r="D330" s="182"/>
      <c r="E330" s="183"/>
      <c r="G330" s="180"/>
      <c r="H330" s="180"/>
      <c r="I330" s="180"/>
      <c r="J330" s="180"/>
      <c r="K330" s="180"/>
      <c r="L330" s="180"/>
      <c r="M330" s="180"/>
    </row>
    <row r="331" spans="3:13" ht="15.75" customHeight="1" x14ac:dyDescent="0.25">
      <c r="C331" s="182"/>
      <c r="D331" s="182"/>
      <c r="E331" s="183"/>
      <c r="G331" s="180"/>
      <c r="H331" s="180"/>
      <c r="I331" s="180"/>
      <c r="J331" s="180"/>
      <c r="K331" s="180"/>
      <c r="L331" s="180"/>
      <c r="M331" s="180"/>
    </row>
    <row r="332" spans="3:13" ht="15.75" customHeight="1" x14ac:dyDescent="0.25">
      <c r="C332" s="182"/>
      <c r="D332" s="182"/>
      <c r="E332" s="183"/>
      <c r="G332" s="180"/>
      <c r="H332" s="180"/>
      <c r="I332" s="180"/>
      <c r="J332" s="180"/>
      <c r="K332" s="180"/>
      <c r="L332" s="180"/>
      <c r="M332" s="180"/>
    </row>
    <row r="333" spans="3:13" ht="15.75" customHeight="1" x14ac:dyDescent="0.25">
      <c r="C333" s="182"/>
      <c r="D333" s="182"/>
      <c r="E333" s="183"/>
      <c r="G333" s="180"/>
      <c r="H333" s="180"/>
      <c r="I333" s="180"/>
      <c r="J333" s="180"/>
      <c r="K333" s="180"/>
      <c r="L333" s="180"/>
      <c r="M333" s="180"/>
    </row>
    <row r="334" spans="3:13" ht="15.75" customHeight="1" x14ac:dyDescent="0.25">
      <c r="C334" s="182"/>
      <c r="D334" s="182"/>
      <c r="E334" s="183"/>
      <c r="G334" s="180"/>
      <c r="H334" s="180"/>
      <c r="I334" s="180"/>
      <c r="J334" s="180"/>
      <c r="K334" s="180"/>
      <c r="L334" s="180"/>
      <c r="M334" s="180"/>
    </row>
    <row r="335" spans="3:13" ht="15.75" customHeight="1" x14ac:dyDescent="0.25">
      <c r="C335" s="182"/>
      <c r="D335" s="182"/>
      <c r="E335" s="183"/>
      <c r="G335" s="180"/>
      <c r="H335" s="180"/>
      <c r="I335" s="180"/>
      <c r="J335" s="180"/>
      <c r="K335" s="180"/>
      <c r="L335" s="180"/>
      <c r="M335" s="180"/>
    </row>
    <row r="336" spans="3:13" ht="15.75" customHeight="1" x14ac:dyDescent="0.25">
      <c r="C336" s="182"/>
      <c r="D336" s="182"/>
      <c r="E336" s="183"/>
      <c r="G336" s="180"/>
      <c r="H336" s="180"/>
      <c r="I336" s="180"/>
      <c r="J336" s="180"/>
      <c r="K336" s="180"/>
      <c r="L336" s="180"/>
      <c r="M336" s="180"/>
    </row>
    <row r="337" spans="3:13" ht="15.75" customHeight="1" x14ac:dyDescent="0.25">
      <c r="C337" s="182"/>
      <c r="D337" s="182"/>
      <c r="E337" s="183"/>
      <c r="G337" s="180"/>
      <c r="H337" s="180"/>
      <c r="I337" s="180"/>
      <c r="J337" s="180"/>
      <c r="K337" s="180"/>
      <c r="L337" s="180"/>
      <c r="M337" s="180"/>
    </row>
    <row r="338" spans="3:13" ht="15.75" customHeight="1" x14ac:dyDescent="0.25">
      <c r="C338" s="182"/>
      <c r="D338" s="182"/>
      <c r="E338" s="183"/>
      <c r="G338" s="180"/>
      <c r="H338" s="180"/>
      <c r="I338" s="180"/>
      <c r="J338" s="180"/>
      <c r="K338" s="180"/>
      <c r="L338" s="180"/>
      <c r="M338" s="180"/>
    </row>
    <row r="339" spans="3:13" ht="15.75" customHeight="1" x14ac:dyDescent="0.25">
      <c r="C339" s="182"/>
      <c r="D339" s="182"/>
      <c r="E339" s="183"/>
      <c r="G339" s="180"/>
      <c r="H339" s="180"/>
      <c r="I339" s="180"/>
      <c r="J339" s="180"/>
      <c r="K339" s="180"/>
      <c r="L339" s="180"/>
      <c r="M339" s="180"/>
    </row>
    <row r="340" spans="3:13" ht="15.75" customHeight="1" x14ac:dyDescent="0.25">
      <c r="C340" s="182"/>
      <c r="D340" s="182"/>
      <c r="E340" s="183"/>
      <c r="G340" s="180"/>
      <c r="H340" s="180"/>
      <c r="I340" s="180"/>
      <c r="J340" s="180"/>
      <c r="K340" s="180"/>
      <c r="L340" s="180"/>
      <c r="M340" s="180"/>
    </row>
    <row r="341" spans="3:13" ht="15.75" customHeight="1" x14ac:dyDescent="0.25">
      <c r="C341" s="182"/>
      <c r="D341" s="182"/>
      <c r="E341" s="183"/>
      <c r="G341" s="180"/>
      <c r="H341" s="180"/>
      <c r="I341" s="180"/>
      <c r="J341" s="180"/>
      <c r="K341" s="180"/>
      <c r="L341" s="180"/>
      <c r="M341" s="180"/>
    </row>
    <row r="342" spans="3:13" ht="15.75" customHeight="1" x14ac:dyDescent="0.25">
      <c r="C342" s="182"/>
      <c r="D342" s="182"/>
      <c r="E342" s="183"/>
      <c r="G342" s="180"/>
      <c r="H342" s="180"/>
      <c r="I342" s="180"/>
      <c r="J342" s="180"/>
      <c r="K342" s="180"/>
      <c r="L342" s="180"/>
      <c r="M342" s="180"/>
    </row>
    <row r="343" spans="3:13" ht="15.75" customHeight="1" x14ac:dyDescent="0.25">
      <c r="C343" s="182"/>
      <c r="D343" s="182"/>
      <c r="E343" s="183"/>
      <c r="G343" s="180"/>
      <c r="H343" s="180"/>
      <c r="I343" s="180"/>
      <c r="J343" s="180"/>
      <c r="K343" s="180"/>
      <c r="L343" s="180"/>
      <c r="M343" s="180"/>
    </row>
    <row r="344" spans="3:13" ht="15.75" customHeight="1" x14ac:dyDescent="0.25">
      <c r="C344" s="182"/>
      <c r="D344" s="182"/>
      <c r="E344" s="183"/>
      <c r="G344" s="180"/>
      <c r="H344" s="180"/>
      <c r="I344" s="180"/>
      <c r="J344" s="180"/>
      <c r="K344" s="180"/>
      <c r="L344" s="180"/>
      <c r="M344" s="180"/>
    </row>
    <row r="345" spans="3:13" ht="15.75" customHeight="1" x14ac:dyDescent="0.25">
      <c r="C345" s="182"/>
      <c r="D345" s="182"/>
      <c r="E345" s="183"/>
      <c r="G345" s="180"/>
      <c r="H345" s="180"/>
      <c r="I345" s="180"/>
      <c r="J345" s="180"/>
      <c r="K345" s="180"/>
      <c r="L345" s="180"/>
      <c r="M345" s="180"/>
    </row>
    <row r="346" spans="3:13" ht="15.75" customHeight="1" x14ac:dyDescent="0.25">
      <c r="C346" s="182"/>
      <c r="D346" s="182"/>
      <c r="E346" s="183"/>
      <c r="G346" s="180"/>
      <c r="H346" s="180"/>
      <c r="I346" s="180"/>
      <c r="J346" s="180"/>
      <c r="K346" s="180"/>
      <c r="L346" s="180"/>
      <c r="M346" s="180"/>
    </row>
    <row r="347" spans="3:13" ht="15.75" customHeight="1" x14ac:dyDescent="0.25">
      <c r="C347" s="182"/>
      <c r="D347" s="182"/>
      <c r="E347" s="183"/>
      <c r="G347" s="180"/>
      <c r="H347" s="180"/>
      <c r="I347" s="180"/>
      <c r="J347" s="180"/>
      <c r="K347" s="180"/>
      <c r="L347" s="180"/>
      <c r="M347" s="180"/>
    </row>
    <row r="348" spans="3:13" ht="15.75" customHeight="1" x14ac:dyDescent="0.25">
      <c r="C348" s="182"/>
      <c r="D348" s="182"/>
      <c r="E348" s="183"/>
      <c r="G348" s="180"/>
      <c r="H348" s="180"/>
      <c r="I348" s="180"/>
      <c r="J348" s="180"/>
      <c r="K348" s="180"/>
      <c r="L348" s="180"/>
      <c r="M348" s="180"/>
    </row>
    <row r="349" spans="3:13" ht="15.75" customHeight="1" x14ac:dyDescent="0.25">
      <c r="C349" s="182"/>
      <c r="D349" s="182"/>
      <c r="E349" s="183"/>
      <c r="G349" s="180"/>
      <c r="H349" s="180"/>
      <c r="I349" s="180"/>
      <c r="J349" s="180"/>
      <c r="K349" s="180"/>
      <c r="L349" s="180"/>
      <c r="M349" s="180"/>
    </row>
    <row r="350" spans="3:13" ht="15.75" customHeight="1" x14ac:dyDescent="0.25">
      <c r="C350" s="182"/>
      <c r="D350" s="182"/>
      <c r="E350" s="183"/>
      <c r="G350" s="180"/>
      <c r="H350" s="180"/>
      <c r="I350" s="180"/>
      <c r="J350" s="180"/>
      <c r="K350" s="180"/>
      <c r="L350" s="180"/>
      <c r="M350" s="180"/>
    </row>
    <row r="351" spans="3:13" ht="15.75" customHeight="1" x14ac:dyDescent="0.25">
      <c r="C351" s="182"/>
      <c r="D351" s="182"/>
      <c r="E351" s="183"/>
      <c r="G351" s="180"/>
      <c r="H351" s="180"/>
      <c r="I351" s="180"/>
      <c r="J351" s="180"/>
      <c r="K351" s="180"/>
      <c r="L351" s="180"/>
      <c r="M351" s="180"/>
    </row>
    <row r="352" spans="3:13" ht="15.75" customHeight="1" x14ac:dyDescent="0.25">
      <c r="C352" s="182"/>
      <c r="D352" s="182"/>
      <c r="E352" s="183"/>
      <c r="G352" s="180"/>
      <c r="H352" s="180"/>
      <c r="I352" s="180"/>
      <c r="J352" s="180"/>
      <c r="K352" s="180"/>
      <c r="L352" s="180"/>
      <c r="M352" s="180"/>
    </row>
    <row r="353" spans="3:13" ht="15.75" customHeight="1" x14ac:dyDescent="0.25">
      <c r="C353" s="182"/>
      <c r="D353" s="182"/>
      <c r="E353" s="183"/>
      <c r="G353" s="180"/>
      <c r="H353" s="180"/>
      <c r="I353" s="180"/>
      <c r="J353" s="180"/>
      <c r="K353" s="180"/>
      <c r="L353" s="180"/>
      <c r="M353" s="180"/>
    </row>
    <row r="354" spans="3:13" ht="15.75" customHeight="1" x14ac:dyDescent="0.25">
      <c r="C354" s="182"/>
      <c r="D354" s="182"/>
      <c r="E354" s="183"/>
      <c r="G354" s="180"/>
      <c r="H354" s="180"/>
      <c r="I354" s="180"/>
      <c r="J354" s="180"/>
      <c r="K354" s="180"/>
      <c r="L354" s="180"/>
      <c r="M354" s="180"/>
    </row>
    <row r="355" spans="3:13" ht="15.75" customHeight="1" x14ac:dyDescent="0.25">
      <c r="C355" s="182"/>
      <c r="D355" s="182"/>
      <c r="E355" s="183"/>
      <c r="G355" s="180"/>
      <c r="H355" s="180"/>
      <c r="I355" s="180"/>
      <c r="J355" s="180"/>
      <c r="K355" s="180"/>
      <c r="L355" s="180"/>
      <c r="M355" s="180"/>
    </row>
    <row r="356" spans="3:13" ht="15.75" customHeight="1" x14ac:dyDescent="0.25">
      <c r="C356" s="182"/>
      <c r="D356" s="182"/>
      <c r="E356" s="183"/>
      <c r="G356" s="180"/>
      <c r="H356" s="180"/>
      <c r="I356" s="180"/>
      <c r="J356" s="180"/>
      <c r="K356" s="180"/>
      <c r="L356" s="180"/>
      <c r="M356" s="180"/>
    </row>
    <row r="357" spans="3:13" ht="15.75" customHeight="1" x14ac:dyDescent="0.25">
      <c r="C357" s="182"/>
      <c r="D357" s="182"/>
      <c r="E357" s="183"/>
      <c r="G357" s="180"/>
      <c r="H357" s="180"/>
      <c r="I357" s="180"/>
      <c r="J357" s="180"/>
      <c r="K357" s="180"/>
      <c r="L357" s="180"/>
      <c r="M357" s="180"/>
    </row>
    <row r="358" spans="3:13" ht="15.75" customHeight="1" x14ac:dyDescent="0.25">
      <c r="C358" s="182"/>
      <c r="D358" s="182"/>
      <c r="E358" s="183"/>
      <c r="G358" s="180"/>
      <c r="H358" s="180"/>
      <c r="I358" s="180"/>
      <c r="J358" s="180"/>
      <c r="K358" s="180"/>
      <c r="L358" s="180"/>
      <c r="M358" s="180"/>
    </row>
    <row r="359" spans="3:13" ht="15.75" customHeight="1" x14ac:dyDescent="0.25">
      <c r="C359" s="182"/>
      <c r="D359" s="182"/>
      <c r="E359" s="183"/>
      <c r="G359" s="180"/>
      <c r="H359" s="180"/>
      <c r="I359" s="180"/>
      <c r="J359" s="180"/>
      <c r="K359" s="180"/>
      <c r="L359" s="180"/>
      <c r="M359" s="180"/>
    </row>
    <row r="360" spans="3:13" ht="15.75" customHeight="1" x14ac:dyDescent="0.25">
      <c r="C360" s="182"/>
      <c r="D360" s="182"/>
      <c r="E360" s="183"/>
      <c r="G360" s="180"/>
      <c r="H360" s="180"/>
      <c r="I360" s="180"/>
      <c r="J360" s="180"/>
      <c r="K360" s="180"/>
      <c r="L360" s="180"/>
      <c r="M360" s="180"/>
    </row>
    <row r="361" spans="3:13" ht="15.75" customHeight="1" x14ac:dyDescent="0.25">
      <c r="C361" s="182"/>
      <c r="D361" s="182"/>
      <c r="E361" s="183"/>
      <c r="G361" s="180"/>
      <c r="H361" s="180"/>
      <c r="I361" s="180"/>
      <c r="J361" s="180"/>
      <c r="K361" s="180"/>
      <c r="L361" s="180"/>
      <c r="M361" s="180"/>
    </row>
    <row r="362" spans="3:13" ht="15.75" customHeight="1" x14ac:dyDescent="0.25">
      <c r="C362" s="182"/>
      <c r="D362" s="182"/>
      <c r="E362" s="183"/>
      <c r="G362" s="180"/>
      <c r="H362" s="180"/>
      <c r="I362" s="180"/>
      <c r="J362" s="180"/>
      <c r="K362" s="180"/>
      <c r="L362" s="180"/>
      <c r="M362" s="180"/>
    </row>
    <row r="363" spans="3:13" ht="15.75" customHeight="1" x14ac:dyDescent="0.25">
      <c r="C363" s="182"/>
      <c r="D363" s="182"/>
      <c r="E363" s="183"/>
      <c r="G363" s="180"/>
      <c r="H363" s="180"/>
      <c r="I363" s="180"/>
      <c r="J363" s="180"/>
      <c r="K363" s="180"/>
      <c r="L363" s="180"/>
      <c r="M363" s="180"/>
    </row>
    <row r="364" spans="3:13" ht="15.75" customHeight="1" x14ac:dyDescent="0.25">
      <c r="C364" s="182"/>
      <c r="D364" s="182"/>
      <c r="E364" s="183"/>
      <c r="G364" s="180"/>
      <c r="H364" s="180"/>
      <c r="I364" s="180"/>
      <c r="J364" s="180"/>
      <c r="K364" s="180"/>
      <c r="L364" s="180"/>
      <c r="M364" s="180"/>
    </row>
    <row r="365" spans="3:13" ht="15.75" customHeight="1" x14ac:dyDescent="0.25">
      <c r="C365" s="182"/>
      <c r="D365" s="182"/>
      <c r="E365" s="183"/>
      <c r="G365" s="180"/>
      <c r="H365" s="180"/>
      <c r="I365" s="180"/>
      <c r="J365" s="180"/>
      <c r="K365" s="180"/>
      <c r="L365" s="180"/>
      <c r="M365" s="180"/>
    </row>
    <row r="366" spans="3:13" ht="15.75" customHeight="1" x14ac:dyDescent="0.25">
      <c r="C366" s="182"/>
      <c r="D366" s="182"/>
      <c r="E366" s="183"/>
      <c r="G366" s="180"/>
      <c r="H366" s="180"/>
      <c r="I366" s="180"/>
      <c r="J366" s="180"/>
      <c r="K366" s="180"/>
      <c r="L366" s="180"/>
      <c r="M366" s="180"/>
    </row>
    <row r="367" spans="3:13" ht="15.75" customHeight="1" x14ac:dyDescent="0.25">
      <c r="C367" s="182"/>
      <c r="D367" s="182"/>
      <c r="E367" s="183"/>
      <c r="G367" s="180"/>
      <c r="H367" s="180"/>
      <c r="I367" s="180"/>
      <c r="J367" s="180"/>
      <c r="K367" s="180"/>
      <c r="L367" s="180"/>
      <c r="M367" s="180"/>
    </row>
    <row r="368" spans="3:13" ht="15.75" customHeight="1" x14ac:dyDescent="0.25">
      <c r="C368" s="182"/>
      <c r="D368" s="182"/>
      <c r="E368" s="183"/>
      <c r="G368" s="180"/>
      <c r="H368" s="180"/>
      <c r="I368" s="180"/>
      <c r="J368" s="180"/>
      <c r="K368" s="180"/>
      <c r="L368" s="180"/>
      <c r="M368" s="180"/>
    </row>
    <row r="369" spans="3:13" ht="15.75" customHeight="1" x14ac:dyDescent="0.25">
      <c r="C369" s="182"/>
      <c r="D369" s="182"/>
      <c r="E369" s="183"/>
      <c r="G369" s="180"/>
      <c r="H369" s="180"/>
      <c r="I369" s="180"/>
      <c r="J369" s="180"/>
      <c r="K369" s="180"/>
      <c r="L369" s="180"/>
      <c r="M369" s="180"/>
    </row>
    <row r="370" spans="3:13" ht="15.75" customHeight="1" x14ac:dyDescent="0.25">
      <c r="C370" s="182"/>
      <c r="D370" s="182"/>
      <c r="E370" s="183"/>
      <c r="G370" s="180"/>
      <c r="H370" s="180"/>
      <c r="I370" s="180"/>
      <c r="J370" s="180"/>
      <c r="K370" s="180"/>
      <c r="L370" s="180"/>
      <c r="M370" s="180"/>
    </row>
    <row r="371" spans="3:13" ht="15.75" customHeight="1" x14ac:dyDescent="0.25">
      <c r="C371" s="182"/>
      <c r="D371" s="182"/>
      <c r="E371" s="183"/>
      <c r="G371" s="180"/>
      <c r="H371" s="180"/>
      <c r="I371" s="180"/>
      <c r="J371" s="180"/>
      <c r="K371" s="180"/>
      <c r="L371" s="180"/>
      <c r="M371" s="180"/>
    </row>
    <row r="372" spans="3:13" ht="15.75" customHeight="1" x14ac:dyDescent="0.25">
      <c r="C372" s="182"/>
      <c r="D372" s="182"/>
      <c r="E372" s="183"/>
      <c r="G372" s="180"/>
      <c r="H372" s="180"/>
      <c r="I372" s="180"/>
      <c r="J372" s="180"/>
      <c r="K372" s="180"/>
      <c r="L372" s="180"/>
      <c r="M372" s="180"/>
    </row>
    <row r="373" spans="3:13" ht="15.75" customHeight="1" x14ac:dyDescent="0.25">
      <c r="C373" s="182"/>
      <c r="D373" s="182"/>
      <c r="E373" s="183"/>
      <c r="G373" s="180"/>
      <c r="H373" s="180"/>
      <c r="I373" s="180"/>
      <c r="J373" s="180"/>
      <c r="K373" s="180"/>
      <c r="L373" s="180"/>
      <c r="M373" s="180"/>
    </row>
    <row r="374" spans="3:13" ht="15.75" customHeight="1" x14ac:dyDescent="0.25">
      <c r="C374" s="182"/>
      <c r="D374" s="182"/>
      <c r="E374" s="183"/>
      <c r="G374" s="180"/>
      <c r="H374" s="180"/>
      <c r="I374" s="180"/>
      <c r="J374" s="180"/>
      <c r="K374" s="180"/>
      <c r="L374" s="180"/>
      <c r="M374" s="180"/>
    </row>
    <row r="375" spans="3:13" ht="15.75" customHeight="1" x14ac:dyDescent="0.25">
      <c r="C375" s="182"/>
      <c r="D375" s="182"/>
      <c r="E375" s="183"/>
      <c r="G375" s="180"/>
      <c r="H375" s="180"/>
      <c r="I375" s="180"/>
      <c r="J375" s="180"/>
      <c r="K375" s="180"/>
      <c r="L375" s="180"/>
      <c r="M375" s="180"/>
    </row>
    <row r="376" spans="3:13" ht="15.75" customHeight="1" x14ac:dyDescent="0.25">
      <c r="C376" s="182"/>
      <c r="D376" s="182"/>
      <c r="E376" s="183"/>
      <c r="G376" s="180"/>
      <c r="H376" s="180"/>
      <c r="I376" s="180"/>
      <c r="J376" s="180"/>
      <c r="K376" s="180"/>
      <c r="L376" s="180"/>
      <c r="M376" s="180"/>
    </row>
    <row r="377" spans="3:13" ht="15.75" customHeight="1" x14ac:dyDescent="0.25">
      <c r="C377" s="182"/>
      <c r="D377" s="182"/>
      <c r="E377" s="183"/>
      <c r="G377" s="180"/>
      <c r="H377" s="180"/>
      <c r="I377" s="180"/>
      <c r="J377" s="180"/>
      <c r="K377" s="180"/>
      <c r="L377" s="180"/>
      <c r="M377" s="180"/>
    </row>
    <row r="378" spans="3:13" ht="15.75" customHeight="1" x14ac:dyDescent="0.25">
      <c r="C378" s="182"/>
      <c r="D378" s="182"/>
      <c r="E378" s="183"/>
      <c r="G378" s="180"/>
      <c r="H378" s="180"/>
      <c r="I378" s="180"/>
      <c r="J378" s="180"/>
      <c r="K378" s="180"/>
      <c r="L378" s="180"/>
      <c r="M378" s="180"/>
    </row>
    <row r="379" spans="3:13" ht="15.75" customHeight="1" x14ac:dyDescent="0.25">
      <c r="C379" s="182"/>
      <c r="D379" s="182"/>
      <c r="E379" s="183"/>
      <c r="G379" s="180"/>
      <c r="H379" s="180"/>
      <c r="I379" s="180"/>
      <c r="J379" s="180"/>
      <c r="K379" s="180"/>
      <c r="L379" s="180"/>
      <c r="M379" s="180"/>
    </row>
    <row r="380" spans="3:13" ht="15.75" customHeight="1" x14ac:dyDescent="0.25">
      <c r="C380" s="182"/>
      <c r="D380" s="182"/>
      <c r="E380" s="183"/>
      <c r="G380" s="180"/>
      <c r="H380" s="180"/>
      <c r="I380" s="180"/>
      <c r="J380" s="180"/>
      <c r="K380" s="180"/>
      <c r="L380" s="180"/>
      <c r="M380" s="180"/>
    </row>
    <row r="381" spans="3:13" ht="15.75" customHeight="1" x14ac:dyDescent="0.25">
      <c r="C381" s="182"/>
      <c r="D381" s="182"/>
      <c r="E381" s="183"/>
      <c r="G381" s="180"/>
      <c r="H381" s="180"/>
      <c r="I381" s="180"/>
      <c r="J381" s="180"/>
      <c r="K381" s="180"/>
      <c r="L381" s="180"/>
      <c r="M381" s="180"/>
    </row>
    <row r="382" spans="3:13" ht="15.75" customHeight="1" x14ac:dyDescent="0.25">
      <c r="C382" s="182"/>
      <c r="D382" s="182"/>
      <c r="E382" s="183"/>
      <c r="G382" s="180"/>
      <c r="H382" s="180"/>
      <c r="I382" s="180"/>
      <c r="J382" s="180"/>
      <c r="K382" s="180"/>
      <c r="L382" s="180"/>
      <c r="M382" s="180"/>
    </row>
    <row r="383" spans="3:13" ht="15.75" customHeight="1" x14ac:dyDescent="0.25">
      <c r="C383" s="182"/>
      <c r="D383" s="182"/>
      <c r="E383" s="183"/>
      <c r="G383" s="180"/>
      <c r="H383" s="180"/>
      <c r="I383" s="180"/>
      <c r="J383" s="180"/>
      <c r="K383" s="180"/>
      <c r="L383" s="180"/>
      <c r="M383" s="180"/>
    </row>
    <row r="384" spans="3:13" ht="15.75" customHeight="1" x14ac:dyDescent="0.25">
      <c r="C384" s="182"/>
      <c r="D384" s="182"/>
      <c r="E384" s="183"/>
      <c r="G384" s="180"/>
      <c r="H384" s="180"/>
      <c r="I384" s="180"/>
      <c r="J384" s="180"/>
      <c r="K384" s="180"/>
      <c r="L384" s="180"/>
      <c r="M384" s="180"/>
    </row>
    <row r="385" spans="3:13" ht="15.75" customHeight="1" x14ac:dyDescent="0.25">
      <c r="C385" s="182"/>
      <c r="D385" s="182"/>
      <c r="E385" s="183"/>
      <c r="G385" s="180"/>
      <c r="H385" s="180"/>
      <c r="I385" s="180"/>
      <c r="J385" s="180"/>
      <c r="K385" s="180"/>
      <c r="L385" s="180"/>
      <c r="M385" s="180"/>
    </row>
    <row r="386" spans="3:13" ht="15.75" customHeight="1" x14ac:dyDescent="0.25">
      <c r="C386" s="182"/>
      <c r="D386" s="182"/>
      <c r="E386" s="183"/>
      <c r="G386" s="180"/>
      <c r="H386" s="180"/>
      <c r="I386" s="180"/>
      <c r="J386" s="180"/>
      <c r="K386" s="180"/>
      <c r="L386" s="180"/>
      <c r="M386" s="180"/>
    </row>
    <row r="387" spans="3:13" ht="15.75" customHeight="1" x14ac:dyDescent="0.25">
      <c r="C387" s="182"/>
      <c r="D387" s="182"/>
      <c r="E387" s="183"/>
      <c r="G387" s="180"/>
      <c r="H387" s="180"/>
      <c r="I387" s="180"/>
      <c r="J387" s="180"/>
      <c r="K387" s="180"/>
      <c r="L387" s="180"/>
      <c r="M387" s="180"/>
    </row>
    <row r="388" spans="3:13" ht="15.75" customHeight="1" x14ac:dyDescent="0.25">
      <c r="C388" s="182"/>
      <c r="D388" s="182"/>
      <c r="E388" s="183"/>
      <c r="G388" s="180"/>
      <c r="H388" s="180"/>
      <c r="I388" s="180"/>
      <c r="J388" s="180"/>
      <c r="K388" s="180"/>
      <c r="L388" s="180"/>
      <c r="M388" s="180"/>
    </row>
    <row r="389" spans="3:13" ht="15.75" customHeight="1" x14ac:dyDescent="0.25">
      <c r="C389" s="182"/>
      <c r="D389" s="182"/>
      <c r="E389" s="183"/>
      <c r="G389" s="180"/>
      <c r="H389" s="180"/>
      <c r="I389" s="180"/>
      <c r="J389" s="180"/>
      <c r="K389" s="180"/>
      <c r="L389" s="180"/>
      <c r="M389" s="180"/>
    </row>
    <row r="390" spans="3:13" ht="15.75" customHeight="1" x14ac:dyDescent="0.25">
      <c r="C390" s="182"/>
      <c r="D390" s="182"/>
      <c r="E390" s="183"/>
      <c r="G390" s="180"/>
      <c r="H390" s="180"/>
      <c r="I390" s="180"/>
      <c r="J390" s="180"/>
      <c r="K390" s="180"/>
      <c r="L390" s="180"/>
      <c r="M390" s="180"/>
    </row>
    <row r="391" spans="3:13" ht="15.75" customHeight="1" x14ac:dyDescent="0.25">
      <c r="C391" s="182"/>
      <c r="D391" s="182"/>
      <c r="E391" s="183"/>
      <c r="G391" s="180"/>
      <c r="H391" s="180"/>
      <c r="I391" s="180"/>
      <c r="J391" s="180"/>
      <c r="K391" s="180"/>
      <c r="L391" s="180"/>
      <c r="M391" s="180"/>
    </row>
    <row r="392" spans="3:13" ht="15.75" customHeight="1" x14ac:dyDescent="0.25">
      <c r="C392" s="182"/>
      <c r="D392" s="182"/>
      <c r="E392" s="183"/>
      <c r="G392" s="180"/>
      <c r="H392" s="180"/>
      <c r="I392" s="180"/>
      <c r="J392" s="180"/>
      <c r="K392" s="180"/>
      <c r="L392" s="180"/>
      <c r="M392" s="180"/>
    </row>
    <row r="393" spans="3:13" ht="15.75" customHeight="1" x14ac:dyDescent="0.25">
      <c r="C393" s="182"/>
      <c r="D393" s="182"/>
      <c r="E393" s="183"/>
      <c r="G393" s="180"/>
      <c r="H393" s="180"/>
      <c r="I393" s="180"/>
      <c r="J393" s="180"/>
      <c r="K393" s="180"/>
      <c r="L393" s="180"/>
      <c r="M393" s="180"/>
    </row>
    <row r="394" spans="3:13" ht="15.75" customHeight="1" x14ac:dyDescent="0.25">
      <c r="C394" s="182"/>
      <c r="D394" s="182"/>
      <c r="E394" s="183"/>
      <c r="G394" s="180"/>
      <c r="H394" s="180"/>
      <c r="I394" s="180"/>
      <c r="J394" s="180"/>
      <c r="K394" s="180"/>
      <c r="L394" s="180"/>
      <c r="M394" s="180"/>
    </row>
    <row r="395" spans="3:13" ht="15.75" customHeight="1" x14ac:dyDescent="0.25">
      <c r="C395" s="182"/>
      <c r="D395" s="182"/>
      <c r="E395" s="183"/>
      <c r="G395" s="180"/>
      <c r="H395" s="180"/>
      <c r="I395" s="180"/>
      <c r="J395" s="180"/>
      <c r="K395" s="180"/>
      <c r="L395" s="180"/>
      <c r="M395" s="180"/>
    </row>
    <row r="396" spans="3:13" ht="15.75" customHeight="1" x14ac:dyDescent="0.25">
      <c r="C396" s="182"/>
      <c r="D396" s="182"/>
      <c r="E396" s="183"/>
      <c r="G396" s="180"/>
      <c r="H396" s="180"/>
      <c r="I396" s="180"/>
      <c r="J396" s="180"/>
      <c r="K396" s="180"/>
      <c r="L396" s="180"/>
      <c r="M396" s="180"/>
    </row>
    <row r="397" spans="3:13" ht="15.75" customHeight="1" x14ac:dyDescent="0.25">
      <c r="C397" s="182"/>
      <c r="D397" s="182"/>
      <c r="E397" s="183"/>
      <c r="G397" s="180"/>
      <c r="H397" s="180"/>
      <c r="I397" s="180"/>
      <c r="J397" s="180"/>
      <c r="K397" s="180"/>
      <c r="L397" s="180"/>
      <c r="M397" s="180"/>
    </row>
    <row r="398" spans="3:13" ht="15.75" customHeight="1" x14ac:dyDescent="0.25">
      <c r="C398" s="182"/>
      <c r="D398" s="182"/>
      <c r="E398" s="183"/>
      <c r="G398" s="180"/>
      <c r="H398" s="180"/>
      <c r="I398" s="180"/>
      <c r="J398" s="180"/>
      <c r="K398" s="180"/>
      <c r="L398" s="180"/>
      <c r="M398" s="180"/>
    </row>
    <row r="399" spans="3:13" ht="15.75" customHeight="1" x14ac:dyDescent="0.25">
      <c r="C399" s="182"/>
      <c r="D399" s="182"/>
      <c r="E399" s="183"/>
      <c r="G399" s="180"/>
      <c r="H399" s="180"/>
      <c r="I399" s="180"/>
      <c r="J399" s="180"/>
      <c r="K399" s="180"/>
      <c r="L399" s="180"/>
      <c r="M399" s="180"/>
    </row>
    <row r="400" spans="3:13" ht="15.75" customHeight="1" x14ac:dyDescent="0.25">
      <c r="C400" s="182"/>
      <c r="D400" s="182"/>
      <c r="E400" s="183"/>
      <c r="G400" s="180"/>
      <c r="H400" s="180"/>
      <c r="I400" s="180"/>
      <c r="J400" s="180"/>
      <c r="K400" s="180"/>
      <c r="L400" s="180"/>
      <c r="M400" s="180"/>
    </row>
    <row r="401" spans="3:13" ht="15.75" customHeight="1" x14ac:dyDescent="0.25">
      <c r="C401" s="182"/>
      <c r="D401" s="182"/>
      <c r="E401" s="183"/>
      <c r="G401" s="180"/>
      <c r="H401" s="180"/>
      <c r="I401" s="180"/>
      <c r="J401" s="180"/>
      <c r="K401" s="180"/>
      <c r="L401" s="180"/>
      <c r="M401" s="180"/>
    </row>
    <row r="402" spans="3:13" ht="15.75" customHeight="1" x14ac:dyDescent="0.25">
      <c r="C402" s="182"/>
      <c r="D402" s="182"/>
      <c r="E402" s="183"/>
      <c r="G402" s="180"/>
      <c r="H402" s="180"/>
      <c r="I402" s="180"/>
      <c r="J402" s="180"/>
      <c r="K402" s="180"/>
      <c r="L402" s="180"/>
      <c r="M402" s="180"/>
    </row>
    <row r="403" spans="3:13" ht="15.75" customHeight="1" x14ac:dyDescent="0.25">
      <c r="C403" s="182"/>
      <c r="D403" s="182"/>
      <c r="E403" s="183"/>
      <c r="G403" s="180"/>
      <c r="H403" s="180"/>
      <c r="I403" s="180"/>
      <c r="J403" s="180"/>
      <c r="K403" s="180"/>
      <c r="L403" s="180"/>
      <c r="M403" s="180"/>
    </row>
    <row r="404" spans="3:13" ht="15.75" customHeight="1" x14ac:dyDescent="0.25">
      <c r="C404" s="182"/>
      <c r="D404" s="182"/>
      <c r="E404" s="183"/>
      <c r="G404" s="180"/>
      <c r="H404" s="180"/>
      <c r="I404" s="180"/>
      <c r="J404" s="180"/>
      <c r="K404" s="180"/>
      <c r="L404" s="180"/>
      <c r="M404" s="180"/>
    </row>
    <row r="405" spans="3:13" ht="15.75" customHeight="1" x14ac:dyDescent="0.25">
      <c r="C405" s="182"/>
      <c r="D405" s="182"/>
      <c r="E405" s="183"/>
      <c r="G405" s="180"/>
      <c r="H405" s="180"/>
      <c r="I405" s="180"/>
      <c r="J405" s="180"/>
      <c r="K405" s="180"/>
      <c r="L405" s="180"/>
      <c r="M405" s="180"/>
    </row>
    <row r="406" spans="3:13" ht="15.75" customHeight="1" x14ac:dyDescent="0.25">
      <c r="C406" s="182"/>
      <c r="D406" s="182"/>
      <c r="E406" s="183"/>
      <c r="G406" s="180"/>
      <c r="H406" s="180"/>
      <c r="I406" s="180"/>
      <c r="J406" s="180"/>
      <c r="K406" s="180"/>
      <c r="L406" s="180"/>
      <c r="M406" s="180"/>
    </row>
    <row r="407" spans="3:13" ht="15.75" customHeight="1" x14ac:dyDescent="0.25">
      <c r="C407" s="182"/>
      <c r="D407" s="182"/>
      <c r="E407" s="183"/>
      <c r="G407" s="180"/>
      <c r="H407" s="180"/>
      <c r="I407" s="180"/>
      <c r="J407" s="180"/>
      <c r="K407" s="180"/>
      <c r="L407" s="180"/>
      <c r="M407" s="180"/>
    </row>
    <row r="408" spans="3:13" ht="15.75" customHeight="1" x14ac:dyDescent="0.25">
      <c r="C408" s="182"/>
      <c r="D408" s="182"/>
      <c r="E408" s="183"/>
      <c r="G408" s="180"/>
      <c r="H408" s="180"/>
      <c r="I408" s="180"/>
      <c r="J408" s="180"/>
      <c r="K408" s="180"/>
      <c r="L408" s="180"/>
      <c r="M408" s="180"/>
    </row>
    <row r="409" spans="3:13" ht="15.75" customHeight="1" x14ac:dyDescent="0.25">
      <c r="C409" s="182"/>
      <c r="D409" s="182"/>
      <c r="E409" s="183"/>
      <c r="G409" s="180"/>
      <c r="H409" s="180"/>
      <c r="I409" s="180"/>
      <c r="J409" s="180"/>
      <c r="K409" s="180"/>
      <c r="L409" s="180"/>
      <c r="M409" s="180"/>
    </row>
    <row r="410" spans="3:13" ht="15.75" customHeight="1" x14ac:dyDescent="0.25">
      <c r="C410" s="182"/>
      <c r="D410" s="182"/>
      <c r="E410" s="183"/>
      <c r="G410" s="180"/>
      <c r="H410" s="180"/>
      <c r="I410" s="180"/>
      <c r="J410" s="180"/>
      <c r="K410" s="180"/>
      <c r="L410" s="180"/>
      <c r="M410" s="180"/>
    </row>
    <row r="411" spans="3:13" ht="15.75" customHeight="1" x14ac:dyDescent="0.25">
      <c r="C411" s="182"/>
      <c r="D411" s="182"/>
      <c r="E411" s="183"/>
      <c r="G411" s="180"/>
      <c r="H411" s="180"/>
      <c r="I411" s="180"/>
      <c r="J411" s="180"/>
      <c r="K411" s="180"/>
      <c r="L411" s="180"/>
      <c r="M411" s="180"/>
    </row>
    <row r="412" spans="3:13" ht="15.75" customHeight="1" x14ac:dyDescent="0.25">
      <c r="C412" s="182"/>
      <c r="D412" s="182"/>
      <c r="E412" s="183"/>
      <c r="G412" s="180"/>
      <c r="H412" s="180"/>
      <c r="I412" s="180"/>
      <c r="J412" s="180"/>
      <c r="K412" s="180"/>
      <c r="L412" s="180"/>
      <c r="M412" s="180"/>
    </row>
    <row r="413" spans="3:13" ht="15.75" customHeight="1" x14ac:dyDescent="0.25">
      <c r="C413" s="182"/>
      <c r="D413" s="182"/>
      <c r="E413" s="183"/>
      <c r="G413" s="180"/>
      <c r="H413" s="180"/>
      <c r="I413" s="180"/>
      <c r="J413" s="180"/>
      <c r="K413" s="180"/>
      <c r="L413" s="180"/>
      <c r="M413" s="180"/>
    </row>
    <row r="414" spans="3:13" ht="15.75" customHeight="1" x14ac:dyDescent="0.25">
      <c r="C414" s="182"/>
      <c r="D414" s="182"/>
      <c r="E414" s="183"/>
      <c r="G414" s="180"/>
      <c r="H414" s="180"/>
      <c r="I414" s="180"/>
      <c r="J414" s="180"/>
      <c r="K414" s="180"/>
      <c r="L414" s="180"/>
      <c r="M414" s="180"/>
    </row>
    <row r="415" spans="3:13" ht="15.75" customHeight="1" x14ac:dyDescent="0.25">
      <c r="C415" s="182"/>
      <c r="D415" s="182"/>
      <c r="E415" s="183"/>
      <c r="G415" s="180"/>
      <c r="H415" s="180"/>
      <c r="I415" s="180"/>
      <c r="J415" s="180"/>
      <c r="K415" s="180"/>
      <c r="L415" s="180"/>
      <c r="M415" s="180"/>
    </row>
    <row r="416" spans="3:13" ht="15.75" customHeight="1" x14ac:dyDescent="0.25">
      <c r="C416" s="182"/>
      <c r="D416" s="182"/>
      <c r="E416" s="183"/>
      <c r="G416" s="180"/>
      <c r="H416" s="180"/>
      <c r="I416" s="180"/>
      <c r="J416" s="180"/>
      <c r="K416" s="180"/>
      <c r="L416" s="180"/>
      <c r="M416" s="180"/>
    </row>
    <row r="417" spans="3:13" ht="15.75" customHeight="1" x14ac:dyDescent="0.25">
      <c r="C417" s="182"/>
      <c r="D417" s="182"/>
      <c r="E417" s="183"/>
      <c r="G417" s="180"/>
      <c r="H417" s="180"/>
      <c r="I417" s="180"/>
      <c r="J417" s="180"/>
      <c r="K417" s="180"/>
      <c r="L417" s="180"/>
      <c r="M417" s="180"/>
    </row>
    <row r="418" spans="3:13" ht="15.75" customHeight="1" x14ac:dyDescent="0.25">
      <c r="C418" s="182"/>
      <c r="D418" s="182"/>
      <c r="E418" s="183"/>
      <c r="G418" s="180"/>
      <c r="H418" s="180"/>
      <c r="I418" s="180"/>
      <c r="J418" s="180"/>
      <c r="K418" s="180"/>
      <c r="L418" s="180"/>
      <c r="M418" s="180"/>
    </row>
    <row r="419" spans="3:13" ht="15.75" customHeight="1" x14ac:dyDescent="0.25">
      <c r="C419" s="182"/>
      <c r="D419" s="182"/>
      <c r="E419" s="183"/>
      <c r="G419" s="180"/>
      <c r="H419" s="180"/>
      <c r="I419" s="180"/>
      <c r="J419" s="180"/>
      <c r="K419" s="180"/>
      <c r="L419" s="180"/>
      <c r="M419" s="180"/>
    </row>
    <row r="420" spans="3:13" ht="15.75" customHeight="1" x14ac:dyDescent="0.25">
      <c r="C420" s="182"/>
      <c r="D420" s="182"/>
      <c r="E420" s="183"/>
      <c r="G420" s="180"/>
      <c r="H420" s="180"/>
      <c r="I420" s="180"/>
      <c r="J420" s="180"/>
      <c r="K420" s="180"/>
      <c r="L420" s="180"/>
      <c r="M420" s="180"/>
    </row>
    <row r="421" spans="3:13" ht="15.75" customHeight="1" x14ac:dyDescent="0.25">
      <c r="C421" s="182"/>
      <c r="D421" s="182"/>
      <c r="E421" s="183"/>
      <c r="G421" s="180"/>
      <c r="H421" s="180"/>
      <c r="I421" s="180"/>
      <c r="J421" s="180"/>
      <c r="K421" s="180"/>
      <c r="L421" s="180"/>
      <c r="M421" s="180"/>
    </row>
    <row r="422" spans="3:13" ht="15.75" customHeight="1" x14ac:dyDescent="0.25">
      <c r="C422" s="182"/>
      <c r="D422" s="182"/>
      <c r="E422" s="183"/>
      <c r="G422" s="180"/>
      <c r="H422" s="180"/>
      <c r="I422" s="180"/>
      <c r="J422" s="180"/>
      <c r="K422" s="180"/>
      <c r="L422" s="180"/>
      <c r="M422" s="180"/>
    </row>
    <row r="423" spans="3:13" ht="15.75" customHeight="1" x14ac:dyDescent="0.25">
      <c r="C423" s="182"/>
      <c r="D423" s="182"/>
      <c r="E423" s="183"/>
      <c r="G423" s="180"/>
      <c r="H423" s="180"/>
      <c r="I423" s="180"/>
      <c r="J423" s="180"/>
      <c r="K423" s="180"/>
      <c r="L423" s="180"/>
      <c r="M423" s="180"/>
    </row>
    <row r="424" spans="3:13" ht="15.75" customHeight="1" x14ac:dyDescent="0.25">
      <c r="C424" s="182"/>
      <c r="D424" s="182"/>
      <c r="E424" s="183"/>
      <c r="G424" s="180"/>
      <c r="H424" s="180"/>
      <c r="I424" s="180"/>
      <c r="J424" s="180"/>
      <c r="K424" s="180"/>
      <c r="L424" s="180"/>
      <c r="M424" s="180"/>
    </row>
    <row r="425" spans="3:13" ht="15.75" customHeight="1" x14ac:dyDescent="0.25">
      <c r="C425" s="182"/>
      <c r="D425" s="182"/>
      <c r="E425" s="183"/>
      <c r="G425" s="180"/>
      <c r="H425" s="180"/>
      <c r="I425" s="180"/>
      <c r="J425" s="180"/>
      <c r="K425" s="180"/>
      <c r="L425" s="180"/>
      <c r="M425" s="180"/>
    </row>
    <row r="426" spans="3:13" ht="15.75" customHeight="1" x14ac:dyDescent="0.25">
      <c r="C426" s="182"/>
      <c r="D426" s="182"/>
      <c r="E426" s="183"/>
      <c r="G426" s="180"/>
      <c r="H426" s="180"/>
      <c r="I426" s="180"/>
      <c r="J426" s="180"/>
      <c r="K426" s="180"/>
      <c r="L426" s="180"/>
      <c r="M426" s="180"/>
    </row>
    <row r="427" spans="3:13" ht="15.75" customHeight="1" x14ac:dyDescent="0.25">
      <c r="C427" s="182"/>
      <c r="D427" s="182"/>
      <c r="E427" s="183"/>
      <c r="G427" s="180"/>
      <c r="H427" s="180"/>
      <c r="I427" s="180"/>
      <c r="J427" s="180"/>
      <c r="K427" s="180"/>
      <c r="L427" s="180"/>
      <c r="M427" s="180"/>
    </row>
    <row r="428" spans="3:13" ht="15.75" customHeight="1" x14ac:dyDescent="0.25">
      <c r="C428" s="182"/>
      <c r="D428" s="182"/>
      <c r="E428" s="183"/>
      <c r="G428" s="180"/>
      <c r="H428" s="180"/>
      <c r="I428" s="180"/>
      <c r="J428" s="180"/>
      <c r="K428" s="180"/>
      <c r="L428" s="180"/>
      <c r="M428" s="180"/>
    </row>
    <row r="429" spans="3:13" ht="15.75" customHeight="1" x14ac:dyDescent="0.25">
      <c r="C429" s="182"/>
      <c r="D429" s="182"/>
      <c r="E429" s="183"/>
      <c r="G429" s="180"/>
      <c r="H429" s="180"/>
      <c r="I429" s="180"/>
      <c r="J429" s="180"/>
      <c r="K429" s="180"/>
      <c r="L429" s="180"/>
      <c r="M429" s="180"/>
    </row>
    <row r="430" spans="3:13" ht="15.75" customHeight="1" x14ac:dyDescent="0.25">
      <c r="C430" s="182"/>
      <c r="D430" s="182"/>
      <c r="E430" s="183"/>
      <c r="G430" s="180"/>
      <c r="H430" s="180"/>
      <c r="I430" s="180"/>
      <c r="J430" s="180"/>
      <c r="K430" s="180"/>
      <c r="L430" s="180"/>
      <c r="M430" s="180"/>
    </row>
    <row r="431" spans="3:13" ht="15.75" customHeight="1" x14ac:dyDescent="0.25">
      <c r="C431" s="182"/>
      <c r="D431" s="182"/>
      <c r="E431" s="183"/>
      <c r="G431" s="180"/>
      <c r="H431" s="180"/>
      <c r="I431" s="180"/>
      <c r="J431" s="180"/>
      <c r="K431" s="180"/>
      <c r="L431" s="180"/>
      <c r="M431" s="180"/>
    </row>
    <row r="432" spans="3:13" ht="15.75" customHeight="1" x14ac:dyDescent="0.25">
      <c r="C432" s="182"/>
      <c r="D432" s="182"/>
      <c r="E432" s="183"/>
      <c r="G432" s="180"/>
      <c r="H432" s="180"/>
      <c r="I432" s="180"/>
      <c r="J432" s="180"/>
      <c r="K432" s="180"/>
      <c r="L432" s="180"/>
      <c r="M432" s="180"/>
    </row>
    <row r="433" spans="3:13" ht="15.75" customHeight="1" x14ac:dyDescent="0.25">
      <c r="C433" s="182"/>
      <c r="D433" s="182"/>
      <c r="E433" s="183"/>
      <c r="G433" s="180"/>
      <c r="H433" s="180"/>
      <c r="I433" s="180"/>
      <c r="J433" s="180"/>
      <c r="K433" s="180"/>
      <c r="L433" s="180"/>
      <c r="M433" s="180"/>
    </row>
    <row r="434" spans="3:13" ht="15.75" customHeight="1" x14ac:dyDescent="0.25">
      <c r="C434" s="182"/>
      <c r="D434" s="182"/>
      <c r="E434" s="183"/>
      <c r="G434" s="180"/>
      <c r="H434" s="180"/>
      <c r="I434" s="180"/>
      <c r="J434" s="180"/>
      <c r="K434" s="180"/>
      <c r="L434" s="180"/>
      <c r="M434" s="180"/>
    </row>
    <row r="435" spans="3:13" ht="15.75" customHeight="1" x14ac:dyDescent="0.25">
      <c r="C435" s="182"/>
      <c r="D435" s="182"/>
      <c r="E435" s="183"/>
      <c r="G435" s="180"/>
      <c r="H435" s="180"/>
      <c r="I435" s="180"/>
      <c r="J435" s="180"/>
      <c r="K435" s="180"/>
      <c r="L435" s="180"/>
      <c r="M435" s="180"/>
    </row>
    <row r="436" spans="3:13" ht="15.75" customHeight="1" x14ac:dyDescent="0.25">
      <c r="C436" s="182"/>
      <c r="D436" s="182"/>
      <c r="E436" s="183"/>
      <c r="G436" s="180"/>
      <c r="H436" s="180"/>
      <c r="I436" s="180"/>
      <c r="J436" s="180"/>
      <c r="K436" s="180"/>
      <c r="L436" s="180"/>
      <c r="M436" s="180"/>
    </row>
    <row r="437" spans="3:13" ht="15.75" customHeight="1" x14ac:dyDescent="0.25">
      <c r="C437" s="182"/>
      <c r="D437" s="182"/>
      <c r="E437" s="183"/>
      <c r="G437" s="180"/>
      <c r="H437" s="180"/>
      <c r="I437" s="180"/>
      <c r="J437" s="180"/>
      <c r="K437" s="180"/>
      <c r="L437" s="180"/>
      <c r="M437" s="180"/>
    </row>
    <row r="438" spans="3:13" ht="15.75" customHeight="1" x14ac:dyDescent="0.25">
      <c r="C438" s="182"/>
      <c r="D438" s="182"/>
      <c r="E438" s="183"/>
      <c r="G438" s="180"/>
      <c r="H438" s="180"/>
      <c r="I438" s="180"/>
      <c r="J438" s="180"/>
      <c r="K438" s="180"/>
      <c r="L438" s="180"/>
      <c r="M438" s="180"/>
    </row>
    <row r="439" spans="3:13" ht="15.75" customHeight="1" x14ac:dyDescent="0.25">
      <c r="C439" s="182"/>
      <c r="D439" s="182"/>
      <c r="E439" s="183"/>
      <c r="G439" s="180"/>
      <c r="H439" s="180"/>
      <c r="I439" s="180"/>
      <c r="J439" s="180"/>
      <c r="K439" s="180"/>
      <c r="L439" s="180"/>
      <c r="M439" s="180"/>
    </row>
    <row r="440" spans="3:13" ht="15.75" customHeight="1" x14ac:dyDescent="0.25">
      <c r="C440" s="182"/>
      <c r="D440" s="182"/>
      <c r="E440" s="183"/>
      <c r="G440" s="180"/>
      <c r="H440" s="180"/>
      <c r="I440" s="180"/>
      <c r="J440" s="180"/>
      <c r="K440" s="180"/>
      <c r="L440" s="180"/>
      <c r="M440" s="180"/>
    </row>
    <row r="441" spans="3:13" ht="15.75" customHeight="1" x14ac:dyDescent="0.25">
      <c r="C441" s="182"/>
      <c r="D441" s="182"/>
      <c r="E441" s="183"/>
      <c r="G441" s="180"/>
      <c r="H441" s="180"/>
      <c r="I441" s="180"/>
      <c r="J441" s="180"/>
      <c r="K441" s="180"/>
      <c r="L441" s="180"/>
      <c r="M441" s="180"/>
    </row>
    <row r="442" spans="3:13" ht="15.75" customHeight="1" x14ac:dyDescent="0.25">
      <c r="C442" s="182"/>
      <c r="D442" s="182"/>
      <c r="E442" s="183"/>
      <c r="G442" s="180"/>
      <c r="H442" s="180"/>
      <c r="I442" s="180"/>
      <c r="J442" s="180"/>
      <c r="K442" s="180"/>
      <c r="L442" s="180"/>
      <c r="M442" s="180"/>
    </row>
    <row r="443" spans="3:13" ht="15.75" customHeight="1" x14ac:dyDescent="0.25">
      <c r="C443" s="182"/>
      <c r="D443" s="182"/>
      <c r="E443" s="183"/>
      <c r="G443" s="180"/>
      <c r="H443" s="180"/>
      <c r="I443" s="180"/>
      <c r="J443" s="180"/>
      <c r="K443" s="180"/>
      <c r="L443" s="180"/>
      <c r="M443" s="180"/>
    </row>
    <row r="444" spans="3:13" ht="15.75" customHeight="1" x14ac:dyDescent="0.25">
      <c r="C444" s="182"/>
      <c r="D444" s="182"/>
      <c r="E444" s="183"/>
      <c r="G444" s="180"/>
      <c r="H444" s="180"/>
      <c r="I444" s="180"/>
      <c r="J444" s="180"/>
      <c r="K444" s="180"/>
      <c r="L444" s="180"/>
      <c r="M444" s="180"/>
    </row>
    <row r="445" spans="3:13" ht="15.75" customHeight="1" x14ac:dyDescent="0.25">
      <c r="C445" s="182"/>
      <c r="D445" s="182"/>
      <c r="E445" s="183"/>
      <c r="G445" s="180"/>
      <c r="H445" s="180"/>
      <c r="I445" s="180"/>
      <c r="J445" s="180"/>
      <c r="K445" s="180"/>
      <c r="L445" s="180"/>
      <c r="M445" s="180"/>
    </row>
    <row r="446" spans="3:13" ht="15.75" customHeight="1" x14ac:dyDescent="0.25">
      <c r="C446" s="182"/>
      <c r="D446" s="182"/>
      <c r="E446" s="183"/>
      <c r="G446" s="180"/>
      <c r="H446" s="180"/>
      <c r="I446" s="180"/>
      <c r="J446" s="180"/>
      <c r="K446" s="180"/>
      <c r="L446" s="180"/>
      <c r="M446" s="180"/>
    </row>
    <row r="447" spans="3:13" ht="15.75" customHeight="1" x14ac:dyDescent="0.25">
      <c r="C447" s="182"/>
      <c r="D447" s="182"/>
      <c r="E447" s="183"/>
      <c r="G447" s="180"/>
      <c r="H447" s="180"/>
      <c r="I447" s="180"/>
      <c r="J447" s="180"/>
      <c r="K447" s="180"/>
      <c r="L447" s="180"/>
      <c r="M447" s="180"/>
    </row>
    <row r="448" spans="3:13" ht="15.75" customHeight="1" x14ac:dyDescent="0.25">
      <c r="C448" s="182"/>
      <c r="D448" s="182"/>
      <c r="E448" s="183"/>
      <c r="G448" s="180"/>
      <c r="H448" s="180"/>
      <c r="I448" s="180"/>
      <c r="J448" s="180"/>
      <c r="K448" s="180"/>
      <c r="L448" s="180"/>
      <c r="M448" s="180"/>
    </row>
    <row r="449" spans="3:13" ht="15.75" customHeight="1" x14ac:dyDescent="0.25">
      <c r="C449" s="182"/>
      <c r="D449" s="182"/>
      <c r="E449" s="183"/>
      <c r="G449" s="180"/>
      <c r="H449" s="180"/>
      <c r="I449" s="180"/>
      <c r="J449" s="180"/>
      <c r="K449" s="180"/>
      <c r="L449" s="180"/>
      <c r="M449" s="180"/>
    </row>
    <row r="450" spans="3:13" ht="15.75" customHeight="1" x14ac:dyDescent="0.25">
      <c r="C450" s="182"/>
      <c r="D450" s="182"/>
      <c r="E450" s="183"/>
      <c r="G450" s="180"/>
      <c r="H450" s="180"/>
      <c r="I450" s="180"/>
      <c r="J450" s="180"/>
      <c r="K450" s="180"/>
      <c r="L450" s="180"/>
      <c r="M450" s="180"/>
    </row>
    <row r="451" spans="3:13" ht="15.75" customHeight="1" x14ac:dyDescent="0.25">
      <c r="C451" s="182"/>
      <c r="D451" s="182"/>
      <c r="E451" s="183"/>
      <c r="G451" s="180"/>
      <c r="H451" s="180"/>
      <c r="I451" s="180"/>
      <c r="J451" s="180"/>
      <c r="K451" s="180"/>
      <c r="L451" s="180"/>
      <c r="M451" s="180"/>
    </row>
    <row r="452" spans="3:13" ht="15.75" customHeight="1" x14ac:dyDescent="0.25">
      <c r="C452" s="182"/>
      <c r="D452" s="182"/>
      <c r="E452" s="183"/>
      <c r="G452" s="180"/>
      <c r="H452" s="180"/>
      <c r="I452" s="180"/>
      <c r="J452" s="180"/>
      <c r="K452" s="180"/>
      <c r="L452" s="180"/>
      <c r="M452" s="180"/>
    </row>
    <row r="453" spans="3:13" ht="15.75" customHeight="1" x14ac:dyDescent="0.25">
      <c r="C453" s="182"/>
      <c r="D453" s="182"/>
      <c r="E453" s="183"/>
      <c r="G453" s="180"/>
      <c r="H453" s="180"/>
      <c r="I453" s="180"/>
      <c r="J453" s="180"/>
      <c r="K453" s="180"/>
      <c r="L453" s="180"/>
      <c r="M453" s="180"/>
    </row>
    <row r="454" spans="3:13" ht="15.75" customHeight="1" x14ac:dyDescent="0.25">
      <c r="C454" s="182"/>
      <c r="D454" s="182"/>
      <c r="E454" s="183"/>
      <c r="G454" s="180"/>
      <c r="H454" s="180"/>
      <c r="I454" s="180"/>
      <c r="J454" s="180"/>
      <c r="K454" s="180"/>
      <c r="L454" s="180"/>
      <c r="M454" s="180"/>
    </row>
    <row r="455" spans="3:13" ht="15.75" customHeight="1" x14ac:dyDescent="0.25">
      <c r="C455" s="182"/>
      <c r="D455" s="182"/>
      <c r="E455" s="183"/>
      <c r="G455" s="180"/>
      <c r="H455" s="180"/>
      <c r="I455" s="180"/>
      <c r="J455" s="180"/>
      <c r="K455" s="180"/>
      <c r="L455" s="180"/>
      <c r="M455" s="180"/>
    </row>
    <row r="456" spans="3:13" ht="15.75" customHeight="1" x14ac:dyDescent="0.25">
      <c r="C456" s="182"/>
      <c r="D456" s="182"/>
      <c r="E456" s="183"/>
      <c r="G456" s="180"/>
      <c r="H456" s="180"/>
      <c r="I456" s="180"/>
      <c r="J456" s="180"/>
      <c r="K456" s="180"/>
      <c r="L456" s="180"/>
      <c r="M456" s="180"/>
    </row>
    <row r="457" spans="3:13" ht="15.75" customHeight="1" x14ac:dyDescent="0.25">
      <c r="C457" s="182"/>
      <c r="D457" s="182"/>
      <c r="E457" s="183"/>
      <c r="G457" s="180"/>
      <c r="H457" s="180"/>
      <c r="I457" s="180"/>
      <c r="J457" s="180"/>
      <c r="K457" s="180"/>
      <c r="L457" s="180"/>
      <c r="M457" s="180"/>
    </row>
    <row r="458" spans="3:13" ht="15.75" customHeight="1" x14ac:dyDescent="0.25">
      <c r="C458" s="182"/>
      <c r="D458" s="182"/>
      <c r="E458" s="183"/>
      <c r="G458" s="180"/>
      <c r="H458" s="180"/>
      <c r="I458" s="180"/>
      <c r="J458" s="180"/>
      <c r="K458" s="180"/>
      <c r="L458" s="180"/>
      <c r="M458" s="180"/>
    </row>
    <row r="459" spans="3:13" ht="15.75" customHeight="1" x14ac:dyDescent="0.25">
      <c r="C459" s="182"/>
      <c r="D459" s="182"/>
      <c r="E459" s="183"/>
      <c r="G459" s="180"/>
      <c r="H459" s="180"/>
      <c r="I459" s="180"/>
      <c r="J459" s="180"/>
      <c r="K459" s="180"/>
      <c r="L459" s="180"/>
      <c r="M459" s="180"/>
    </row>
    <row r="460" spans="3:13" ht="15.75" customHeight="1" x14ac:dyDescent="0.25">
      <c r="C460" s="182"/>
      <c r="D460" s="182"/>
      <c r="E460" s="183"/>
      <c r="G460" s="180"/>
      <c r="H460" s="180"/>
      <c r="I460" s="180"/>
      <c r="J460" s="180"/>
      <c r="K460" s="180"/>
      <c r="L460" s="180"/>
      <c r="M460" s="180"/>
    </row>
    <row r="461" spans="3:13" ht="15.75" customHeight="1" x14ac:dyDescent="0.25">
      <c r="C461" s="182"/>
      <c r="D461" s="182"/>
      <c r="E461" s="183"/>
      <c r="G461" s="180"/>
      <c r="H461" s="180"/>
      <c r="I461" s="180"/>
      <c r="J461" s="180"/>
      <c r="K461" s="180"/>
      <c r="L461" s="180"/>
      <c r="M461" s="180"/>
    </row>
    <row r="462" spans="3:13" ht="15.75" customHeight="1" x14ac:dyDescent="0.25">
      <c r="C462" s="182"/>
      <c r="D462" s="182"/>
      <c r="E462" s="183"/>
      <c r="G462" s="180"/>
      <c r="H462" s="180"/>
      <c r="I462" s="180"/>
      <c r="J462" s="180"/>
      <c r="K462" s="180"/>
      <c r="L462" s="180"/>
      <c r="M462" s="180"/>
    </row>
    <row r="463" spans="3:13" ht="15.75" customHeight="1" x14ac:dyDescent="0.25">
      <c r="C463" s="182"/>
      <c r="D463" s="182"/>
      <c r="E463" s="183"/>
      <c r="G463" s="180"/>
      <c r="H463" s="180"/>
      <c r="I463" s="180"/>
      <c r="J463" s="180"/>
      <c r="K463" s="180"/>
      <c r="L463" s="180"/>
      <c r="M463" s="180"/>
    </row>
    <row r="464" spans="3:13" ht="15.75" customHeight="1" x14ac:dyDescent="0.25">
      <c r="C464" s="182"/>
      <c r="D464" s="182"/>
      <c r="E464" s="183"/>
      <c r="G464" s="180"/>
      <c r="H464" s="180"/>
      <c r="I464" s="180"/>
      <c r="J464" s="180"/>
      <c r="K464" s="180"/>
      <c r="L464" s="180"/>
      <c r="M464" s="180"/>
    </row>
    <row r="465" spans="3:13" ht="15.75" customHeight="1" x14ac:dyDescent="0.25">
      <c r="C465" s="182"/>
      <c r="D465" s="182"/>
      <c r="E465" s="183"/>
      <c r="G465" s="180"/>
      <c r="H465" s="180"/>
      <c r="I465" s="180"/>
      <c r="J465" s="180"/>
      <c r="K465" s="180"/>
      <c r="L465" s="180"/>
      <c r="M465" s="180"/>
    </row>
    <row r="466" spans="3:13" ht="15.75" customHeight="1" x14ac:dyDescent="0.25">
      <c r="C466" s="182"/>
      <c r="D466" s="182"/>
      <c r="E466" s="183"/>
      <c r="G466" s="180"/>
      <c r="H466" s="180"/>
      <c r="I466" s="180"/>
      <c r="J466" s="180"/>
      <c r="K466" s="180"/>
      <c r="L466" s="180"/>
      <c r="M466" s="180"/>
    </row>
    <row r="467" spans="3:13" ht="15.75" customHeight="1" x14ac:dyDescent="0.25">
      <c r="C467" s="182"/>
      <c r="D467" s="182"/>
      <c r="E467" s="183"/>
      <c r="G467" s="180"/>
      <c r="H467" s="180"/>
      <c r="I467" s="180"/>
      <c r="J467" s="180"/>
      <c r="K467" s="180"/>
      <c r="L467" s="180"/>
      <c r="M467" s="180"/>
    </row>
    <row r="468" spans="3:13" ht="15.75" customHeight="1" x14ac:dyDescent="0.25">
      <c r="C468" s="182"/>
      <c r="D468" s="182"/>
      <c r="E468" s="183"/>
      <c r="G468" s="180"/>
      <c r="H468" s="180"/>
      <c r="I468" s="180"/>
      <c r="J468" s="180"/>
      <c r="K468" s="180"/>
      <c r="L468" s="180"/>
      <c r="M468" s="180"/>
    </row>
    <row r="469" spans="3:13" ht="15.75" customHeight="1" x14ac:dyDescent="0.25">
      <c r="C469" s="182"/>
      <c r="D469" s="182"/>
      <c r="E469" s="183"/>
      <c r="G469" s="180"/>
      <c r="H469" s="180"/>
      <c r="I469" s="180"/>
      <c r="J469" s="180"/>
      <c r="K469" s="180"/>
      <c r="L469" s="180"/>
      <c r="M469" s="180"/>
    </row>
    <row r="470" spans="3:13" ht="15.75" customHeight="1" x14ac:dyDescent="0.25">
      <c r="C470" s="182"/>
      <c r="D470" s="182"/>
      <c r="E470" s="183"/>
      <c r="G470" s="180"/>
      <c r="H470" s="180"/>
      <c r="I470" s="180"/>
      <c r="J470" s="180"/>
      <c r="K470" s="180"/>
      <c r="L470" s="180"/>
      <c r="M470" s="180"/>
    </row>
    <row r="471" spans="3:13" ht="15.75" customHeight="1" x14ac:dyDescent="0.25">
      <c r="C471" s="182"/>
      <c r="D471" s="182"/>
      <c r="E471" s="183"/>
      <c r="G471" s="180"/>
      <c r="H471" s="180"/>
      <c r="I471" s="180"/>
      <c r="J471" s="180"/>
      <c r="K471" s="180"/>
      <c r="L471" s="180"/>
      <c r="M471" s="180"/>
    </row>
    <row r="472" spans="3:13" ht="15.75" customHeight="1" x14ac:dyDescent="0.25">
      <c r="C472" s="182"/>
      <c r="D472" s="182"/>
      <c r="E472" s="183"/>
      <c r="G472" s="180"/>
      <c r="H472" s="180"/>
      <c r="I472" s="180"/>
      <c r="J472" s="180"/>
      <c r="K472" s="180"/>
      <c r="L472" s="180"/>
      <c r="M472" s="180"/>
    </row>
    <row r="473" spans="3:13" ht="15.75" customHeight="1" x14ac:dyDescent="0.25">
      <c r="C473" s="182"/>
      <c r="D473" s="182"/>
      <c r="E473" s="183"/>
      <c r="G473" s="180"/>
      <c r="H473" s="180"/>
      <c r="I473" s="180"/>
      <c r="J473" s="180"/>
      <c r="K473" s="180"/>
      <c r="L473" s="180"/>
      <c r="M473" s="180"/>
    </row>
    <row r="474" spans="3:13" ht="15.75" customHeight="1" x14ac:dyDescent="0.25">
      <c r="C474" s="182"/>
      <c r="D474" s="182"/>
      <c r="E474" s="183"/>
      <c r="G474" s="180"/>
      <c r="H474" s="180"/>
      <c r="I474" s="180"/>
      <c r="J474" s="180"/>
      <c r="K474" s="180"/>
      <c r="L474" s="180"/>
      <c r="M474" s="180"/>
    </row>
    <row r="475" spans="3:13" ht="15.75" customHeight="1" x14ac:dyDescent="0.25">
      <c r="C475" s="182"/>
      <c r="D475" s="182"/>
      <c r="E475" s="183"/>
      <c r="G475" s="180"/>
      <c r="H475" s="180"/>
      <c r="I475" s="180"/>
      <c r="J475" s="180"/>
      <c r="K475" s="180"/>
      <c r="L475" s="180"/>
      <c r="M475" s="180"/>
    </row>
    <row r="476" spans="3:13" ht="15.75" customHeight="1" x14ac:dyDescent="0.25">
      <c r="C476" s="182"/>
      <c r="D476" s="182"/>
      <c r="E476" s="183"/>
      <c r="G476" s="180"/>
      <c r="H476" s="180"/>
      <c r="I476" s="180"/>
      <c r="J476" s="180"/>
      <c r="K476" s="180"/>
      <c r="L476" s="180"/>
      <c r="M476" s="180"/>
    </row>
    <row r="477" spans="3:13" ht="15.75" customHeight="1" x14ac:dyDescent="0.25">
      <c r="C477" s="182"/>
      <c r="D477" s="182"/>
      <c r="E477" s="183"/>
      <c r="G477" s="180"/>
      <c r="H477" s="180"/>
      <c r="I477" s="180"/>
      <c r="J477" s="180"/>
      <c r="K477" s="180"/>
      <c r="L477" s="180"/>
      <c r="M477" s="180"/>
    </row>
    <row r="478" spans="3:13" ht="15.75" customHeight="1" x14ac:dyDescent="0.25">
      <c r="C478" s="182"/>
      <c r="D478" s="182"/>
      <c r="E478" s="183"/>
      <c r="G478" s="180"/>
      <c r="H478" s="180"/>
      <c r="I478" s="180"/>
      <c r="J478" s="180"/>
      <c r="K478" s="180"/>
      <c r="L478" s="180"/>
      <c r="M478" s="180"/>
    </row>
    <row r="479" spans="3:13" ht="15.75" customHeight="1" x14ac:dyDescent="0.25">
      <c r="C479" s="182"/>
      <c r="D479" s="182"/>
      <c r="E479" s="183"/>
      <c r="G479" s="180"/>
      <c r="H479" s="180"/>
      <c r="I479" s="180"/>
      <c r="J479" s="180"/>
      <c r="K479" s="180"/>
      <c r="L479" s="180"/>
      <c r="M479" s="180"/>
    </row>
    <row r="480" spans="3:13" ht="15.75" customHeight="1" x14ac:dyDescent="0.25">
      <c r="C480" s="182"/>
      <c r="D480" s="182"/>
      <c r="E480" s="183"/>
      <c r="G480" s="180"/>
      <c r="H480" s="180"/>
      <c r="I480" s="180"/>
      <c r="J480" s="180"/>
      <c r="K480" s="180"/>
      <c r="L480" s="180"/>
      <c r="M480" s="180"/>
    </row>
    <row r="481" spans="3:13" ht="15.75" customHeight="1" x14ac:dyDescent="0.25">
      <c r="C481" s="182"/>
      <c r="D481" s="182"/>
      <c r="E481" s="183"/>
      <c r="G481" s="180"/>
      <c r="H481" s="180"/>
      <c r="I481" s="180"/>
      <c r="J481" s="180"/>
      <c r="K481" s="180"/>
      <c r="L481" s="180"/>
      <c r="M481" s="180"/>
    </row>
    <row r="482" spans="3:13" ht="15.75" customHeight="1" x14ac:dyDescent="0.25">
      <c r="C482" s="182"/>
      <c r="D482" s="182"/>
      <c r="E482" s="183"/>
      <c r="G482" s="180"/>
      <c r="H482" s="180"/>
      <c r="I482" s="180"/>
      <c r="J482" s="180"/>
      <c r="K482" s="180"/>
      <c r="L482" s="180"/>
      <c r="M482" s="180"/>
    </row>
    <row r="483" spans="3:13" ht="15.75" customHeight="1" x14ac:dyDescent="0.25">
      <c r="C483" s="182"/>
      <c r="D483" s="182"/>
      <c r="E483" s="183"/>
      <c r="G483" s="180"/>
      <c r="H483" s="180"/>
      <c r="I483" s="180"/>
      <c r="J483" s="180"/>
      <c r="K483" s="180"/>
      <c r="L483" s="180"/>
      <c r="M483" s="180"/>
    </row>
    <row r="484" spans="3:13" ht="15.75" customHeight="1" x14ac:dyDescent="0.25">
      <c r="C484" s="182"/>
      <c r="D484" s="182"/>
      <c r="E484" s="183"/>
      <c r="G484" s="180"/>
      <c r="H484" s="180"/>
      <c r="I484" s="180"/>
      <c r="J484" s="180"/>
      <c r="K484" s="180"/>
      <c r="L484" s="180"/>
      <c r="M484" s="180"/>
    </row>
    <row r="485" spans="3:13" ht="15.75" customHeight="1" x14ac:dyDescent="0.25">
      <c r="C485" s="182"/>
      <c r="D485" s="182"/>
      <c r="E485" s="183"/>
      <c r="G485" s="180"/>
      <c r="H485" s="180"/>
      <c r="I485" s="180"/>
      <c r="J485" s="180"/>
      <c r="K485" s="180"/>
      <c r="L485" s="180"/>
      <c r="M485" s="180"/>
    </row>
    <row r="486" spans="3:13" ht="15.75" customHeight="1" x14ac:dyDescent="0.25">
      <c r="C486" s="182"/>
      <c r="D486" s="182"/>
      <c r="E486" s="183"/>
      <c r="G486" s="180"/>
      <c r="H486" s="180"/>
      <c r="I486" s="180"/>
      <c r="J486" s="180"/>
      <c r="K486" s="180"/>
      <c r="L486" s="180"/>
      <c r="M486" s="180"/>
    </row>
    <row r="487" spans="3:13" ht="15.75" customHeight="1" x14ac:dyDescent="0.25">
      <c r="C487" s="182"/>
      <c r="D487" s="182"/>
      <c r="E487" s="183"/>
      <c r="G487" s="180"/>
      <c r="H487" s="180"/>
      <c r="I487" s="180"/>
      <c r="J487" s="180"/>
      <c r="K487" s="180"/>
      <c r="L487" s="180"/>
      <c r="M487" s="180"/>
    </row>
    <row r="488" spans="3:13" ht="15.75" customHeight="1" x14ac:dyDescent="0.25">
      <c r="C488" s="182"/>
      <c r="D488" s="182"/>
      <c r="E488" s="183"/>
      <c r="G488" s="180"/>
      <c r="H488" s="180"/>
      <c r="I488" s="180"/>
      <c r="J488" s="180"/>
      <c r="K488" s="180"/>
      <c r="L488" s="180"/>
      <c r="M488" s="180"/>
    </row>
    <row r="489" spans="3:13" ht="15.75" customHeight="1" x14ac:dyDescent="0.25">
      <c r="C489" s="182"/>
      <c r="D489" s="182"/>
      <c r="E489" s="183"/>
      <c r="G489" s="180"/>
      <c r="H489" s="180"/>
      <c r="I489" s="180"/>
      <c r="J489" s="180"/>
      <c r="K489" s="180"/>
      <c r="L489" s="180"/>
      <c r="M489" s="180"/>
    </row>
    <row r="490" spans="3:13" ht="15.75" customHeight="1" x14ac:dyDescent="0.25">
      <c r="C490" s="182"/>
      <c r="D490" s="182"/>
      <c r="E490" s="183"/>
      <c r="G490" s="180"/>
      <c r="H490" s="180"/>
      <c r="I490" s="180"/>
      <c r="J490" s="180"/>
      <c r="K490" s="180"/>
      <c r="L490" s="180"/>
      <c r="M490" s="180"/>
    </row>
    <row r="491" spans="3:13" ht="15.75" customHeight="1" x14ac:dyDescent="0.25">
      <c r="C491" s="182"/>
      <c r="D491" s="182"/>
      <c r="E491" s="183"/>
      <c r="G491" s="180"/>
      <c r="H491" s="180"/>
      <c r="I491" s="180"/>
      <c r="J491" s="180"/>
      <c r="K491" s="180"/>
      <c r="L491" s="180"/>
      <c r="M491" s="180"/>
    </row>
    <row r="492" spans="3:13" ht="15.75" customHeight="1" x14ac:dyDescent="0.25">
      <c r="C492" s="182"/>
      <c r="D492" s="182"/>
      <c r="E492" s="183"/>
      <c r="G492" s="180"/>
      <c r="H492" s="180"/>
      <c r="I492" s="180"/>
      <c r="J492" s="180"/>
      <c r="K492" s="180"/>
      <c r="L492" s="180"/>
      <c r="M492" s="180"/>
    </row>
    <row r="493" spans="3:13" ht="15.75" customHeight="1" x14ac:dyDescent="0.25">
      <c r="C493" s="182"/>
      <c r="D493" s="182"/>
      <c r="E493" s="183"/>
      <c r="G493" s="180"/>
      <c r="H493" s="180"/>
      <c r="I493" s="180"/>
      <c r="J493" s="180"/>
      <c r="K493" s="180"/>
      <c r="L493" s="180"/>
      <c r="M493" s="180"/>
    </row>
    <row r="494" spans="3:13" ht="15.75" customHeight="1" x14ac:dyDescent="0.25">
      <c r="C494" s="182"/>
      <c r="D494" s="182"/>
      <c r="E494" s="183"/>
      <c r="G494" s="180"/>
      <c r="H494" s="180"/>
      <c r="I494" s="180"/>
      <c r="J494" s="180"/>
      <c r="K494" s="180"/>
      <c r="L494" s="180"/>
      <c r="M494" s="180"/>
    </row>
    <row r="495" spans="3:13" ht="15.75" customHeight="1" x14ac:dyDescent="0.25">
      <c r="C495" s="182"/>
      <c r="D495" s="182"/>
      <c r="E495" s="183"/>
      <c r="G495" s="180"/>
      <c r="H495" s="180"/>
      <c r="I495" s="180"/>
      <c r="J495" s="180"/>
      <c r="K495" s="180"/>
      <c r="L495" s="180"/>
      <c r="M495" s="180"/>
    </row>
    <row r="496" spans="3:13" ht="15.75" customHeight="1" x14ac:dyDescent="0.25">
      <c r="C496" s="182"/>
      <c r="D496" s="182"/>
      <c r="E496" s="183"/>
      <c r="G496" s="180"/>
      <c r="H496" s="180"/>
      <c r="I496" s="180"/>
      <c r="J496" s="180"/>
      <c r="K496" s="180"/>
      <c r="L496" s="180"/>
      <c r="M496" s="180"/>
    </row>
    <row r="497" spans="3:13" ht="15.75" customHeight="1" x14ac:dyDescent="0.25">
      <c r="C497" s="182"/>
      <c r="D497" s="182"/>
      <c r="E497" s="183"/>
      <c r="G497" s="180"/>
      <c r="H497" s="180"/>
      <c r="I497" s="180"/>
      <c r="J497" s="180"/>
      <c r="K497" s="180"/>
      <c r="L497" s="180"/>
      <c r="M497" s="180"/>
    </row>
    <row r="498" spans="3:13" ht="15.75" customHeight="1" x14ac:dyDescent="0.25">
      <c r="C498" s="182"/>
      <c r="D498" s="182"/>
      <c r="E498" s="183"/>
      <c r="G498" s="180"/>
      <c r="H498" s="180"/>
      <c r="I498" s="180"/>
      <c r="J498" s="180"/>
      <c r="K498" s="180"/>
      <c r="L498" s="180"/>
      <c r="M498" s="180"/>
    </row>
    <row r="499" spans="3:13" ht="15.75" customHeight="1" x14ac:dyDescent="0.25">
      <c r="C499" s="182"/>
      <c r="D499" s="182"/>
      <c r="E499" s="183"/>
      <c r="G499" s="180"/>
      <c r="H499" s="180"/>
      <c r="I499" s="180"/>
      <c r="J499" s="180"/>
      <c r="K499" s="180"/>
      <c r="L499" s="180"/>
      <c r="M499" s="180"/>
    </row>
    <row r="500" spans="3:13" ht="15.75" customHeight="1" x14ac:dyDescent="0.25">
      <c r="C500" s="182"/>
      <c r="D500" s="182"/>
      <c r="E500" s="183"/>
      <c r="G500" s="180"/>
      <c r="H500" s="180"/>
      <c r="I500" s="180"/>
      <c r="J500" s="180"/>
      <c r="K500" s="180"/>
      <c r="L500" s="180"/>
      <c r="M500" s="180"/>
    </row>
    <row r="501" spans="3:13" ht="15.75" customHeight="1" x14ac:dyDescent="0.25">
      <c r="C501" s="182"/>
      <c r="D501" s="182"/>
      <c r="E501" s="183"/>
      <c r="G501" s="180"/>
      <c r="H501" s="180"/>
      <c r="I501" s="180"/>
      <c r="J501" s="180"/>
      <c r="K501" s="180"/>
      <c r="L501" s="180"/>
      <c r="M501" s="180"/>
    </row>
    <row r="502" spans="3:13" ht="15.75" customHeight="1" x14ac:dyDescent="0.25">
      <c r="C502" s="182"/>
      <c r="D502" s="182"/>
      <c r="E502" s="183"/>
      <c r="G502" s="180"/>
      <c r="H502" s="180"/>
      <c r="I502" s="180"/>
      <c r="J502" s="180"/>
      <c r="K502" s="180"/>
      <c r="L502" s="180"/>
      <c r="M502" s="180"/>
    </row>
    <row r="503" spans="3:13" ht="15.75" customHeight="1" x14ac:dyDescent="0.25">
      <c r="C503" s="182"/>
      <c r="D503" s="182"/>
      <c r="E503" s="183"/>
      <c r="G503" s="180"/>
      <c r="H503" s="180"/>
      <c r="I503" s="180"/>
      <c r="J503" s="180"/>
      <c r="K503" s="180"/>
      <c r="L503" s="180"/>
      <c r="M503" s="180"/>
    </row>
    <row r="504" spans="3:13" ht="15.75" customHeight="1" x14ac:dyDescent="0.25">
      <c r="C504" s="182"/>
      <c r="D504" s="182"/>
      <c r="E504" s="183"/>
      <c r="G504" s="180"/>
      <c r="H504" s="180"/>
      <c r="I504" s="180"/>
      <c r="J504" s="180"/>
      <c r="K504" s="180"/>
      <c r="L504" s="180"/>
      <c r="M504" s="180"/>
    </row>
    <row r="505" spans="3:13" ht="15.75" customHeight="1" x14ac:dyDescent="0.25">
      <c r="C505" s="182"/>
      <c r="D505" s="182"/>
      <c r="E505" s="183"/>
      <c r="G505" s="180"/>
      <c r="H505" s="180"/>
      <c r="I505" s="180"/>
      <c r="J505" s="180"/>
      <c r="K505" s="180"/>
      <c r="L505" s="180"/>
      <c r="M505" s="180"/>
    </row>
    <row r="506" spans="3:13" ht="15.75" customHeight="1" x14ac:dyDescent="0.25">
      <c r="C506" s="182"/>
      <c r="D506" s="182"/>
      <c r="E506" s="183"/>
      <c r="G506" s="180"/>
      <c r="H506" s="180"/>
      <c r="I506" s="180"/>
      <c r="J506" s="180"/>
      <c r="K506" s="180"/>
      <c r="L506" s="180"/>
      <c r="M506" s="180"/>
    </row>
    <row r="507" spans="3:13" ht="15.75" customHeight="1" x14ac:dyDescent="0.25">
      <c r="C507" s="182"/>
      <c r="D507" s="182"/>
      <c r="E507" s="183"/>
      <c r="G507" s="180"/>
      <c r="H507" s="180"/>
      <c r="I507" s="180"/>
      <c r="J507" s="180"/>
      <c r="K507" s="180"/>
      <c r="L507" s="180"/>
      <c r="M507" s="180"/>
    </row>
    <row r="508" spans="3:13" ht="15.75" customHeight="1" x14ac:dyDescent="0.25">
      <c r="C508" s="182"/>
      <c r="D508" s="182"/>
      <c r="E508" s="183"/>
      <c r="G508" s="180"/>
      <c r="H508" s="180"/>
      <c r="I508" s="180"/>
      <c r="J508" s="180"/>
      <c r="K508" s="180"/>
      <c r="L508" s="180"/>
      <c r="M508" s="180"/>
    </row>
    <row r="509" spans="3:13" ht="15.75" customHeight="1" x14ac:dyDescent="0.25">
      <c r="C509" s="182"/>
      <c r="D509" s="182"/>
      <c r="E509" s="183"/>
      <c r="G509" s="180"/>
      <c r="H509" s="180"/>
      <c r="I509" s="180"/>
      <c r="J509" s="180"/>
      <c r="K509" s="180"/>
      <c r="L509" s="180"/>
      <c r="M509" s="180"/>
    </row>
    <row r="510" spans="3:13" ht="15.75" customHeight="1" x14ac:dyDescent="0.25">
      <c r="C510" s="182"/>
      <c r="D510" s="182"/>
      <c r="E510" s="183"/>
      <c r="G510" s="180"/>
      <c r="H510" s="180"/>
      <c r="I510" s="180"/>
      <c r="J510" s="180"/>
      <c r="K510" s="180"/>
      <c r="L510" s="180"/>
      <c r="M510" s="180"/>
    </row>
    <row r="511" spans="3:13" ht="15.75" customHeight="1" x14ac:dyDescent="0.25">
      <c r="C511" s="182"/>
      <c r="D511" s="182"/>
      <c r="E511" s="183"/>
      <c r="G511" s="180"/>
      <c r="H511" s="180"/>
      <c r="I511" s="180"/>
      <c r="J511" s="180"/>
      <c r="K511" s="180"/>
      <c r="L511" s="180"/>
      <c r="M511" s="180"/>
    </row>
    <row r="512" spans="3:13" ht="15.75" customHeight="1" x14ac:dyDescent="0.25">
      <c r="C512" s="182"/>
      <c r="D512" s="182"/>
      <c r="E512" s="183"/>
      <c r="G512" s="180"/>
      <c r="H512" s="180"/>
      <c r="I512" s="180"/>
      <c r="J512" s="180"/>
      <c r="K512" s="180"/>
      <c r="L512" s="180"/>
      <c r="M512" s="180"/>
    </row>
    <row r="513" spans="3:13" ht="15.75" customHeight="1" x14ac:dyDescent="0.25">
      <c r="C513" s="182"/>
      <c r="D513" s="182"/>
      <c r="E513" s="183"/>
      <c r="G513" s="180"/>
      <c r="H513" s="180"/>
      <c r="I513" s="180"/>
      <c r="J513" s="180"/>
      <c r="K513" s="180"/>
      <c r="L513" s="180"/>
      <c r="M513" s="180"/>
    </row>
    <row r="514" spans="3:13" ht="15.75" customHeight="1" x14ac:dyDescent="0.25">
      <c r="C514" s="182"/>
      <c r="D514" s="182"/>
      <c r="E514" s="183"/>
      <c r="G514" s="180"/>
      <c r="H514" s="180"/>
      <c r="I514" s="180"/>
      <c r="J514" s="180"/>
      <c r="K514" s="180"/>
      <c r="L514" s="180"/>
      <c r="M514" s="180"/>
    </row>
    <row r="515" spans="3:13" ht="15.75" customHeight="1" x14ac:dyDescent="0.25">
      <c r="C515" s="182"/>
      <c r="D515" s="182"/>
      <c r="E515" s="183"/>
      <c r="G515" s="180"/>
      <c r="H515" s="180"/>
      <c r="I515" s="180"/>
      <c r="J515" s="180"/>
      <c r="K515" s="180"/>
      <c r="L515" s="180"/>
      <c r="M515" s="180"/>
    </row>
    <row r="516" spans="3:13" ht="15.75" customHeight="1" x14ac:dyDescent="0.25">
      <c r="C516" s="182"/>
      <c r="D516" s="182"/>
      <c r="E516" s="183"/>
      <c r="G516" s="180"/>
      <c r="H516" s="180"/>
      <c r="I516" s="180"/>
      <c r="J516" s="180"/>
      <c r="K516" s="180"/>
      <c r="L516" s="180"/>
      <c r="M516" s="180"/>
    </row>
    <row r="517" spans="3:13" ht="15.75" customHeight="1" x14ac:dyDescent="0.25">
      <c r="C517" s="182"/>
      <c r="D517" s="182"/>
      <c r="E517" s="183"/>
      <c r="G517" s="180"/>
      <c r="H517" s="180"/>
      <c r="I517" s="180"/>
      <c r="J517" s="180"/>
      <c r="K517" s="180"/>
      <c r="L517" s="180"/>
      <c r="M517" s="180"/>
    </row>
    <row r="518" spans="3:13" ht="15.75" customHeight="1" x14ac:dyDescent="0.25">
      <c r="C518" s="182"/>
      <c r="D518" s="182"/>
      <c r="E518" s="183"/>
      <c r="G518" s="180"/>
      <c r="H518" s="180"/>
      <c r="I518" s="180"/>
      <c r="J518" s="180"/>
      <c r="K518" s="180"/>
      <c r="L518" s="180"/>
      <c r="M518" s="180"/>
    </row>
    <row r="519" spans="3:13" ht="15.75" customHeight="1" x14ac:dyDescent="0.25">
      <c r="C519" s="182"/>
      <c r="D519" s="182"/>
      <c r="E519" s="183"/>
      <c r="G519" s="180"/>
      <c r="H519" s="180"/>
      <c r="I519" s="180"/>
      <c r="J519" s="180"/>
      <c r="K519" s="180"/>
      <c r="L519" s="180"/>
      <c r="M519" s="180"/>
    </row>
    <row r="520" spans="3:13" ht="15.75" customHeight="1" x14ac:dyDescent="0.25">
      <c r="C520" s="182"/>
      <c r="D520" s="182"/>
      <c r="E520" s="183"/>
      <c r="G520" s="180"/>
      <c r="H520" s="180"/>
      <c r="I520" s="180"/>
      <c r="J520" s="180"/>
      <c r="K520" s="180"/>
      <c r="L520" s="180"/>
      <c r="M520" s="180"/>
    </row>
    <row r="521" spans="3:13" ht="15.75" customHeight="1" x14ac:dyDescent="0.25">
      <c r="C521" s="182"/>
      <c r="D521" s="182"/>
      <c r="E521" s="183"/>
      <c r="G521" s="180"/>
      <c r="H521" s="180"/>
      <c r="I521" s="180"/>
      <c r="J521" s="180"/>
      <c r="K521" s="180"/>
      <c r="L521" s="180"/>
      <c r="M521" s="180"/>
    </row>
    <row r="522" spans="3:13" ht="15.75" customHeight="1" x14ac:dyDescent="0.25">
      <c r="C522" s="182"/>
      <c r="D522" s="182"/>
      <c r="E522" s="183"/>
      <c r="G522" s="180"/>
      <c r="H522" s="180"/>
      <c r="I522" s="180"/>
      <c r="J522" s="180"/>
      <c r="K522" s="180"/>
      <c r="L522" s="180"/>
      <c r="M522" s="180"/>
    </row>
    <row r="523" spans="3:13" ht="15.75" customHeight="1" x14ac:dyDescent="0.25">
      <c r="C523" s="182"/>
      <c r="D523" s="182"/>
      <c r="E523" s="183"/>
      <c r="G523" s="180"/>
      <c r="H523" s="180"/>
      <c r="I523" s="180"/>
      <c r="J523" s="180"/>
      <c r="K523" s="180"/>
      <c r="L523" s="180"/>
      <c r="M523" s="180"/>
    </row>
    <row r="524" spans="3:13" ht="15.75" customHeight="1" x14ac:dyDescent="0.25">
      <c r="C524" s="182"/>
      <c r="D524" s="182"/>
      <c r="E524" s="183"/>
      <c r="G524" s="180"/>
      <c r="H524" s="180"/>
      <c r="I524" s="180"/>
      <c r="J524" s="180"/>
      <c r="K524" s="180"/>
      <c r="L524" s="180"/>
      <c r="M524" s="180"/>
    </row>
    <row r="525" spans="3:13" ht="15.75" customHeight="1" x14ac:dyDescent="0.25">
      <c r="C525" s="182"/>
      <c r="D525" s="182"/>
      <c r="E525" s="183"/>
      <c r="G525" s="180"/>
      <c r="H525" s="180"/>
      <c r="I525" s="180"/>
      <c r="J525" s="180"/>
      <c r="K525" s="180"/>
      <c r="L525" s="180"/>
      <c r="M525" s="180"/>
    </row>
    <row r="526" spans="3:13" ht="15.75" customHeight="1" x14ac:dyDescent="0.25">
      <c r="C526" s="182"/>
      <c r="D526" s="182"/>
      <c r="E526" s="183"/>
      <c r="G526" s="180"/>
      <c r="H526" s="180"/>
      <c r="I526" s="180"/>
      <c r="J526" s="180"/>
      <c r="K526" s="180"/>
      <c r="L526" s="180"/>
      <c r="M526" s="180"/>
    </row>
    <row r="527" spans="3:13" ht="15.75" customHeight="1" x14ac:dyDescent="0.25">
      <c r="C527" s="182"/>
      <c r="D527" s="182"/>
      <c r="E527" s="183"/>
      <c r="G527" s="180"/>
      <c r="H527" s="180"/>
      <c r="I527" s="180"/>
      <c r="J527" s="180"/>
      <c r="K527" s="180"/>
      <c r="L527" s="180"/>
      <c r="M527" s="180"/>
    </row>
    <row r="528" spans="3:13" ht="15.75" customHeight="1" x14ac:dyDescent="0.25">
      <c r="C528" s="182"/>
      <c r="D528" s="182"/>
      <c r="E528" s="183"/>
      <c r="G528" s="180"/>
      <c r="H528" s="180"/>
      <c r="I528" s="180"/>
      <c r="J528" s="180"/>
      <c r="K528" s="180"/>
      <c r="L528" s="180"/>
      <c r="M528" s="180"/>
    </row>
    <row r="529" spans="3:13" ht="15.75" customHeight="1" x14ac:dyDescent="0.25">
      <c r="C529" s="182"/>
      <c r="D529" s="182"/>
      <c r="E529" s="183"/>
      <c r="G529" s="180"/>
      <c r="H529" s="180"/>
      <c r="I529" s="180"/>
      <c r="J529" s="180"/>
      <c r="K529" s="180"/>
      <c r="L529" s="180"/>
      <c r="M529" s="180"/>
    </row>
    <row r="530" spans="3:13" ht="15.75" customHeight="1" x14ac:dyDescent="0.25">
      <c r="C530" s="182"/>
      <c r="D530" s="182"/>
      <c r="E530" s="183"/>
      <c r="G530" s="180"/>
      <c r="H530" s="180"/>
      <c r="I530" s="180"/>
      <c r="J530" s="180"/>
      <c r="K530" s="180"/>
      <c r="L530" s="180"/>
      <c r="M530" s="180"/>
    </row>
    <row r="531" spans="3:13" ht="15.75" customHeight="1" x14ac:dyDescent="0.25">
      <c r="C531" s="182"/>
      <c r="D531" s="182"/>
      <c r="E531" s="183"/>
      <c r="G531" s="180"/>
      <c r="H531" s="180"/>
      <c r="I531" s="180"/>
      <c r="J531" s="180"/>
      <c r="K531" s="180"/>
      <c r="L531" s="180"/>
      <c r="M531" s="180"/>
    </row>
    <row r="532" spans="3:13" ht="15.75" customHeight="1" x14ac:dyDescent="0.25">
      <c r="C532" s="182"/>
      <c r="D532" s="182"/>
      <c r="E532" s="183"/>
      <c r="G532" s="180"/>
      <c r="H532" s="180"/>
      <c r="I532" s="180"/>
      <c r="J532" s="180"/>
      <c r="K532" s="180"/>
      <c r="L532" s="180"/>
      <c r="M532" s="180"/>
    </row>
    <row r="533" spans="3:13" ht="15.75" customHeight="1" x14ac:dyDescent="0.25">
      <c r="C533" s="182"/>
      <c r="D533" s="182"/>
      <c r="E533" s="183"/>
      <c r="G533" s="180"/>
      <c r="H533" s="180"/>
      <c r="I533" s="180"/>
      <c r="J533" s="180"/>
      <c r="K533" s="180"/>
      <c r="L533" s="180"/>
      <c r="M533" s="180"/>
    </row>
    <row r="534" spans="3:13" ht="15.75" customHeight="1" x14ac:dyDescent="0.25">
      <c r="C534" s="182"/>
      <c r="D534" s="182"/>
      <c r="E534" s="183"/>
      <c r="G534" s="180"/>
      <c r="H534" s="180"/>
      <c r="I534" s="180"/>
      <c r="J534" s="180"/>
      <c r="K534" s="180"/>
      <c r="L534" s="180"/>
      <c r="M534" s="180"/>
    </row>
    <row r="535" spans="3:13" ht="15.75" customHeight="1" x14ac:dyDescent="0.25">
      <c r="C535" s="182"/>
      <c r="D535" s="182"/>
      <c r="E535" s="183"/>
      <c r="G535" s="180"/>
      <c r="H535" s="180"/>
      <c r="I535" s="180"/>
      <c r="J535" s="180"/>
      <c r="K535" s="180"/>
      <c r="L535" s="180"/>
      <c r="M535" s="180"/>
    </row>
    <row r="536" spans="3:13" ht="15.75" customHeight="1" x14ac:dyDescent="0.25">
      <c r="C536" s="182"/>
      <c r="D536" s="182"/>
      <c r="E536" s="183"/>
      <c r="G536" s="180"/>
      <c r="H536" s="180"/>
      <c r="I536" s="180"/>
      <c r="J536" s="180"/>
      <c r="K536" s="180"/>
      <c r="L536" s="180"/>
      <c r="M536" s="180"/>
    </row>
    <row r="537" spans="3:13" ht="15.75" customHeight="1" x14ac:dyDescent="0.25">
      <c r="C537" s="182"/>
      <c r="D537" s="182"/>
      <c r="E537" s="183"/>
      <c r="G537" s="180"/>
      <c r="H537" s="180"/>
      <c r="I537" s="180"/>
      <c r="J537" s="180"/>
      <c r="K537" s="180"/>
      <c r="L537" s="180"/>
      <c r="M537" s="180"/>
    </row>
    <row r="538" spans="3:13" ht="15.75" customHeight="1" x14ac:dyDescent="0.25">
      <c r="C538" s="182"/>
      <c r="D538" s="182"/>
      <c r="E538" s="183"/>
      <c r="G538" s="180"/>
      <c r="H538" s="180"/>
      <c r="I538" s="180"/>
      <c r="J538" s="180"/>
      <c r="K538" s="180"/>
      <c r="L538" s="180"/>
      <c r="M538" s="180"/>
    </row>
    <row r="539" spans="3:13" ht="15.75" customHeight="1" x14ac:dyDescent="0.25">
      <c r="C539" s="182"/>
      <c r="D539" s="182"/>
      <c r="E539" s="183"/>
      <c r="G539" s="180"/>
      <c r="H539" s="180"/>
      <c r="I539" s="180"/>
      <c r="J539" s="180"/>
      <c r="K539" s="180"/>
      <c r="L539" s="180"/>
      <c r="M539" s="180"/>
    </row>
    <row r="540" spans="3:13" ht="15.75" customHeight="1" x14ac:dyDescent="0.25">
      <c r="C540" s="182"/>
      <c r="D540" s="182"/>
      <c r="E540" s="183"/>
      <c r="G540" s="180"/>
      <c r="H540" s="180"/>
      <c r="I540" s="180"/>
      <c r="J540" s="180"/>
      <c r="K540" s="180"/>
      <c r="L540" s="180"/>
      <c r="M540" s="180"/>
    </row>
    <row r="541" spans="3:13" ht="15.75" customHeight="1" x14ac:dyDescent="0.25">
      <c r="C541" s="182"/>
      <c r="D541" s="182"/>
      <c r="E541" s="183"/>
      <c r="G541" s="180"/>
      <c r="H541" s="180"/>
      <c r="I541" s="180"/>
      <c r="J541" s="180"/>
      <c r="K541" s="180"/>
      <c r="L541" s="180"/>
      <c r="M541" s="180"/>
    </row>
    <row r="542" spans="3:13" ht="15.75" customHeight="1" x14ac:dyDescent="0.25">
      <c r="C542" s="182"/>
      <c r="D542" s="182"/>
      <c r="E542" s="183"/>
      <c r="G542" s="180"/>
      <c r="H542" s="180"/>
      <c r="I542" s="180"/>
      <c r="J542" s="180"/>
      <c r="K542" s="180"/>
      <c r="L542" s="180"/>
      <c r="M542" s="180"/>
    </row>
    <row r="543" spans="3:13" ht="15.75" customHeight="1" x14ac:dyDescent="0.25">
      <c r="C543" s="182"/>
      <c r="D543" s="182"/>
      <c r="E543" s="183"/>
      <c r="G543" s="180"/>
      <c r="H543" s="180"/>
      <c r="I543" s="180"/>
      <c r="J543" s="180"/>
      <c r="K543" s="180"/>
      <c r="L543" s="180"/>
      <c r="M543" s="180"/>
    </row>
    <row r="544" spans="3:13" ht="15.75" customHeight="1" x14ac:dyDescent="0.25">
      <c r="C544" s="182"/>
      <c r="D544" s="182"/>
      <c r="E544" s="183"/>
      <c r="G544" s="180"/>
      <c r="H544" s="180"/>
      <c r="I544" s="180"/>
      <c r="J544" s="180"/>
      <c r="K544" s="180"/>
      <c r="L544" s="180"/>
      <c r="M544" s="180"/>
    </row>
    <row r="545" spans="3:13" ht="15.75" customHeight="1" x14ac:dyDescent="0.25">
      <c r="C545" s="182"/>
      <c r="D545" s="182"/>
      <c r="E545" s="183"/>
      <c r="G545" s="180"/>
      <c r="H545" s="180"/>
      <c r="I545" s="180"/>
      <c r="J545" s="180"/>
      <c r="K545" s="180"/>
      <c r="L545" s="180"/>
      <c r="M545" s="180"/>
    </row>
    <row r="546" spans="3:13" ht="15.75" customHeight="1" x14ac:dyDescent="0.25">
      <c r="C546" s="182"/>
      <c r="D546" s="182"/>
      <c r="E546" s="183"/>
      <c r="G546" s="180"/>
      <c r="H546" s="180"/>
      <c r="I546" s="180"/>
      <c r="J546" s="180"/>
      <c r="K546" s="180"/>
      <c r="L546" s="180"/>
      <c r="M546" s="180"/>
    </row>
    <row r="547" spans="3:13" ht="15.75" customHeight="1" x14ac:dyDescent="0.25">
      <c r="C547" s="182"/>
      <c r="D547" s="182"/>
      <c r="E547" s="183"/>
      <c r="G547" s="180"/>
      <c r="H547" s="180"/>
      <c r="I547" s="180"/>
      <c r="J547" s="180"/>
      <c r="K547" s="180"/>
      <c r="L547" s="180"/>
      <c r="M547" s="180"/>
    </row>
    <row r="548" spans="3:13" ht="15.75" customHeight="1" x14ac:dyDescent="0.25">
      <c r="C548" s="182"/>
      <c r="D548" s="182"/>
      <c r="E548" s="183"/>
      <c r="G548" s="180"/>
      <c r="H548" s="180"/>
      <c r="I548" s="180"/>
      <c r="J548" s="180"/>
      <c r="K548" s="180"/>
      <c r="L548" s="180"/>
      <c r="M548" s="180"/>
    </row>
    <row r="549" spans="3:13" ht="15.75" customHeight="1" x14ac:dyDescent="0.25">
      <c r="C549" s="182"/>
      <c r="D549" s="182"/>
      <c r="E549" s="183"/>
      <c r="G549" s="180"/>
      <c r="H549" s="180"/>
      <c r="I549" s="180"/>
      <c r="J549" s="180"/>
      <c r="K549" s="180"/>
      <c r="L549" s="180"/>
      <c r="M549" s="180"/>
    </row>
    <row r="550" spans="3:13" ht="15.75" customHeight="1" x14ac:dyDescent="0.25">
      <c r="C550" s="182"/>
      <c r="D550" s="182"/>
      <c r="E550" s="183"/>
      <c r="G550" s="180"/>
      <c r="H550" s="180"/>
      <c r="I550" s="180"/>
      <c r="J550" s="180"/>
      <c r="K550" s="180"/>
      <c r="L550" s="180"/>
      <c r="M550" s="180"/>
    </row>
    <row r="551" spans="3:13" ht="15.75" customHeight="1" x14ac:dyDescent="0.25">
      <c r="C551" s="182"/>
      <c r="D551" s="182"/>
      <c r="E551" s="183"/>
      <c r="G551" s="180"/>
      <c r="H551" s="180"/>
      <c r="I551" s="180"/>
      <c r="J551" s="180"/>
      <c r="K551" s="180"/>
      <c r="L551" s="180"/>
      <c r="M551" s="180"/>
    </row>
    <row r="552" spans="3:13" ht="15.75" customHeight="1" x14ac:dyDescent="0.25">
      <c r="C552" s="182"/>
      <c r="D552" s="182"/>
      <c r="E552" s="183"/>
      <c r="G552" s="180"/>
      <c r="H552" s="180"/>
      <c r="I552" s="180"/>
      <c r="J552" s="180"/>
      <c r="K552" s="180"/>
      <c r="L552" s="180"/>
      <c r="M552" s="180"/>
    </row>
    <row r="553" spans="3:13" ht="15.75" customHeight="1" x14ac:dyDescent="0.25">
      <c r="C553" s="182"/>
      <c r="D553" s="182"/>
      <c r="E553" s="183"/>
      <c r="G553" s="180"/>
      <c r="H553" s="180"/>
      <c r="I553" s="180"/>
      <c r="J553" s="180"/>
      <c r="K553" s="180"/>
      <c r="L553" s="180"/>
      <c r="M553" s="180"/>
    </row>
    <row r="554" spans="3:13" ht="15.75" customHeight="1" x14ac:dyDescent="0.25">
      <c r="C554" s="182"/>
      <c r="D554" s="182"/>
      <c r="E554" s="183"/>
      <c r="G554" s="180"/>
      <c r="H554" s="180"/>
      <c r="I554" s="180"/>
      <c r="J554" s="180"/>
      <c r="K554" s="180"/>
      <c r="L554" s="180"/>
      <c r="M554" s="180"/>
    </row>
    <row r="555" spans="3:13" ht="15.75" customHeight="1" x14ac:dyDescent="0.25">
      <c r="C555" s="182"/>
      <c r="D555" s="182"/>
      <c r="E555" s="183"/>
      <c r="G555" s="180"/>
      <c r="H555" s="180"/>
      <c r="I555" s="180"/>
      <c r="J555" s="180"/>
      <c r="K555" s="180"/>
      <c r="L555" s="180"/>
      <c r="M555" s="180"/>
    </row>
    <row r="556" spans="3:13" ht="15.75" customHeight="1" x14ac:dyDescent="0.25">
      <c r="C556" s="182"/>
      <c r="D556" s="182"/>
      <c r="E556" s="183"/>
      <c r="G556" s="180"/>
      <c r="H556" s="180"/>
      <c r="I556" s="180"/>
      <c r="J556" s="180"/>
      <c r="K556" s="180"/>
      <c r="L556" s="180"/>
      <c r="M556" s="180"/>
    </row>
    <row r="557" spans="3:13" ht="15.75" customHeight="1" x14ac:dyDescent="0.25">
      <c r="C557" s="182"/>
      <c r="D557" s="182"/>
      <c r="E557" s="183"/>
      <c r="G557" s="180"/>
      <c r="H557" s="180"/>
      <c r="I557" s="180"/>
      <c r="J557" s="180"/>
      <c r="K557" s="180"/>
      <c r="L557" s="180"/>
      <c r="M557" s="180"/>
    </row>
    <row r="558" spans="3:13" ht="15.75" customHeight="1" x14ac:dyDescent="0.25">
      <c r="C558" s="182"/>
      <c r="D558" s="182"/>
      <c r="E558" s="183"/>
      <c r="G558" s="180"/>
      <c r="H558" s="180"/>
      <c r="I558" s="180"/>
      <c r="J558" s="180"/>
      <c r="K558" s="180"/>
      <c r="L558" s="180"/>
      <c r="M558" s="180"/>
    </row>
    <row r="559" spans="3:13" ht="15.75" customHeight="1" x14ac:dyDescent="0.25">
      <c r="C559" s="182"/>
      <c r="D559" s="182"/>
      <c r="E559" s="183"/>
      <c r="G559" s="180"/>
      <c r="H559" s="180"/>
      <c r="I559" s="180"/>
      <c r="J559" s="180"/>
      <c r="K559" s="180"/>
      <c r="L559" s="180"/>
      <c r="M559" s="180"/>
    </row>
    <row r="560" spans="3:13" ht="15.75" customHeight="1" x14ac:dyDescent="0.25">
      <c r="C560" s="182"/>
      <c r="D560" s="182"/>
      <c r="E560" s="183"/>
      <c r="G560" s="180"/>
      <c r="H560" s="180"/>
      <c r="I560" s="180"/>
      <c r="J560" s="180"/>
      <c r="K560" s="180"/>
      <c r="L560" s="180"/>
      <c r="M560" s="180"/>
    </row>
    <row r="561" spans="3:13" ht="15.75" customHeight="1" x14ac:dyDescent="0.25">
      <c r="C561" s="182"/>
      <c r="D561" s="182"/>
      <c r="E561" s="183"/>
      <c r="G561" s="180"/>
      <c r="H561" s="180"/>
      <c r="I561" s="180"/>
      <c r="J561" s="180"/>
      <c r="K561" s="180"/>
      <c r="L561" s="180"/>
      <c r="M561" s="180"/>
    </row>
    <row r="562" spans="3:13" ht="15.75" customHeight="1" x14ac:dyDescent="0.25">
      <c r="C562" s="182"/>
      <c r="D562" s="182"/>
      <c r="E562" s="183"/>
      <c r="G562" s="180"/>
      <c r="H562" s="180"/>
      <c r="I562" s="180"/>
      <c r="J562" s="180"/>
      <c r="K562" s="180"/>
      <c r="L562" s="180"/>
      <c r="M562" s="180"/>
    </row>
    <row r="563" spans="3:13" ht="15.75" customHeight="1" x14ac:dyDescent="0.25">
      <c r="C563" s="182"/>
      <c r="D563" s="182"/>
      <c r="E563" s="183"/>
      <c r="G563" s="180"/>
      <c r="H563" s="180"/>
      <c r="I563" s="180"/>
      <c r="J563" s="180"/>
      <c r="K563" s="180"/>
      <c r="L563" s="180"/>
      <c r="M563" s="180"/>
    </row>
    <row r="564" spans="3:13" ht="15.75" customHeight="1" x14ac:dyDescent="0.25">
      <c r="C564" s="182"/>
      <c r="D564" s="182"/>
      <c r="E564" s="183"/>
      <c r="G564" s="180"/>
      <c r="H564" s="180"/>
      <c r="I564" s="180"/>
      <c r="J564" s="180"/>
      <c r="K564" s="180"/>
      <c r="L564" s="180"/>
      <c r="M564" s="180"/>
    </row>
    <row r="565" spans="3:13" ht="15.75" customHeight="1" x14ac:dyDescent="0.25">
      <c r="C565" s="182"/>
      <c r="D565" s="182"/>
      <c r="E565" s="183"/>
      <c r="G565" s="180"/>
      <c r="H565" s="180"/>
      <c r="I565" s="180"/>
      <c r="J565" s="180"/>
      <c r="K565" s="180"/>
      <c r="L565" s="180"/>
      <c r="M565" s="180"/>
    </row>
    <row r="566" spans="3:13" ht="15.75" customHeight="1" x14ac:dyDescent="0.25">
      <c r="C566" s="182"/>
      <c r="D566" s="182"/>
      <c r="E566" s="183"/>
      <c r="G566" s="180"/>
      <c r="H566" s="180"/>
      <c r="I566" s="180"/>
      <c r="J566" s="180"/>
      <c r="K566" s="180"/>
      <c r="L566" s="180"/>
      <c r="M566" s="180"/>
    </row>
    <row r="567" spans="3:13" ht="15.75" customHeight="1" x14ac:dyDescent="0.25">
      <c r="C567" s="182"/>
      <c r="D567" s="182"/>
      <c r="E567" s="183"/>
      <c r="G567" s="180"/>
      <c r="H567" s="180"/>
      <c r="I567" s="180"/>
      <c r="J567" s="180"/>
      <c r="K567" s="180"/>
      <c r="L567" s="180"/>
      <c r="M567" s="180"/>
    </row>
    <row r="568" spans="3:13" ht="15.75" customHeight="1" x14ac:dyDescent="0.25">
      <c r="C568" s="182"/>
      <c r="D568" s="182"/>
      <c r="E568" s="183"/>
      <c r="G568" s="180"/>
      <c r="H568" s="180"/>
      <c r="I568" s="180"/>
      <c r="J568" s="180"/>
      <c r="K568" s="180"/>
      <c r="L568" s="180"/>
      <c r="M568" s="180"/>
    </row>
    <row r="569" spans="3:13" ht="15.75" customHeight="1" x14ac:dyDescent="0.25">
      <c r="C569" s="182"/>
      <c r="D569" s="182"/>
      <c r="E569" s="183"/>
      <c r="G569" s="180"/>
      <c r="H569" s="180"/>
      <c r="I569" s="180"/>
      <c r="J569" s="180"/>
      <c r="K569" s="180"/>
      <c r="L569" s="180"/>
      <c r="M569" s="180"/>
    </row>
    <row r="570" spans="3:13" ht="15.75" customHeight="1" x14ac:dyDescent="0.25">
      <c r="C570" s="182"/>
      <c r="D570" s="182"/>
      <c r="E570" s="183"/>
      <c r="G570" s="180"/>
      <c r="H570" s="180"/>
      <c r="I570" s="180"/>
      <c r="J570" s="180"/>
      <c r="K570" s="180"/>
      <c r="L570" s="180"/>
      <c r="M570" s="180"/>
    </row>
    <row r="571" spans="3:13" ht="15.75" customHeight="1" x14ac:dyDescent="0.25">
      <c r="C571" s="182"/>
      <c r="D571" s="182"/>
      <c r="E571" s="183"/>
      <c r="G571" s="180"/>
      <c r="H571" s="180"/>
      <c r="I571" s="180"/>
      <c r="J571" s="180"/>
      <c r="K571" s="180"/>
      <c r="L571" s="180"/>
      <c r="M571" s="180"/>
    </row>
    <row r="572" spans="3:13" ht="15.75" customHeight="1" x14ac:dyDescent="0.25">
      <c r="C572" s="182"/>
      <c r="D572" s="182"/>
      <c r="E572" s="183"/>
      <c r="G572" s="180"/>
      <c r="H572" s="180"/>
      <c r="I572" s="180"/>
      <c r="J572" s="180"/>
      <c r="K572" s="180"/>
      <c r="L572" s="180"/>
      <c r="M572" s="180"/>
    </row>
    <row r="573" spans="3:13" ht="15.75" customHeight="1" x14ac:dyDescent="0.25">
      <c r="C573" s="182"/>
      <c r="D573" s="182"/>
      <c r="E573" s="183"/>
      <c r="G573" s="180"/>
      <c r="H573" s="180"/>
      <c r="I573" s="180"/>
      <c r="J573" s="180"/>
      <c r="K573" s="180"/>
      <c r="L573" s="180"/>
      <c r="M573" s="180"/>
    </row>
    <row r="574" spans="3:13" ht="15.75" customHeight="1" x14ac:dyDescent="0.25">
      <c r="C574" s="182"/>
      <c r="D574" s="182"/>
      <c r="E574" s="183"/>
      <c r="G574" s="180"/>
      <c r="H574" s="180"/>
      <c r="I574" s="180"/>
      <c r="J574" s="180"/>
      <c r="K574" s="180"/>
      <c r="L574" s="180"/>
      <c r="M574" s="180"/>
    </row>
    <row r="575" spans="3:13" ht="15.75" customHeight="1" x14ac:dyDescent="0.25">
      <c r="C575" s="182"/>
      <c r="D575" s="182"/>
      <c r="E575" s="183"/>
      <c r="G575" s="180"/>
      <c r="H575" s="180"/>
      <c r="I575" s="180"/>
      <c r="J575" s="180"/>
      <c r="K575" s="180"/>
      <c r="L575" s="180"/>
      <c r="M575" s="180"/>
    </row>
    <row r="576" spans="3:13" ht="15.75" customHeight="1" x14ac:dyDescent="0.25">
      <c r="C576" s="182"/>
      <c r="D576" s="182"/>
      <c r="E576" s="183"/>
      <c r="G576" s="180"/>
      <c r="H576" s="180"/>
      <c r="I576" s="180"/>
      <c r="J576" s="180"/>
      <c r="K576" s="180"/>
      <c r="L576" s="180"/>
      <c r="M576" s="180"/>
    </row>
    <row r="577" spans="3:13" ht="15.75" customHeight="1" x14ac:dyDescent="0.25">
      <c r="C577" s="182"/>
      <c r="D577" s="182"/>
      <c r="E577" s="183"/>
      <c r="G577" s="180"/>
      <c r="H577" s="180"/>
      <c r="I577" s="180"/>
      <c r="J577" s="180"/>
      <c r="K577" s="180"/>
      <c r="L577" s="180"/>
      <c r="M577" s="180"/>
    </row>
    <row r="578" spans="3:13" ht="15.75" customHeight="1" x14ac:dyDescent="0.25">
      <c r="C578" s="182"/>
      <c r="D578" s="182"/>
      <c r="E578" s="183"/>
      <c r="G578" s="180"/>
      <c r="H578" s="180"/>
      <c r="I578" s="180"/>
      <c r="J578" s="180"/>
      <c r="K578" s="180"/>
      <c r="L578" s="180"/>
      <c r="M578" s="180"/>
    </row>
    <row r="579" spans="3:13" ht="15.75" customHeight="1" x14ac:dyDescent="0.25">
      <c r="C579" s="182"/>
      <c r="D579" s="182"/>
      <c r="E579" s="183"/>
      <c r="G579" s="180"/>
      <c r="H579" s="180"/>
      <c r="I579" s="180"/>
      <c r="J579" s="180"/>
      <c r="K579" s="180"/>
      <c r="L579" s="180"/>
      <c r="M579" s="180"/>
    </row>
    <row r="580" spans="3:13" ht="15.75" customHeight="1" x14ac:dyDescent="0.25">
      <c r="C580" s="182"/>
      <c r="D580" s="182"/>
      <c r="E580" s="183"/>
      <c r="G580" s="180"/>
      <c r="H580" s="180"/>
      <c r="I580" s="180"/>
      <c r="J580" s="180"/>
      <c r="K580" s="180"/>
      <c r="L580" s="180"/>
      <c r="M580" s="180"/>
    </row>
    <row r="581" spans="3:13" ht="15.75" customHeight="1" x14ac:dyDescent="0.25">
      <c r="C581" s="182"/>
      <c r="D581" s="182"/>
      <c r="E581" s="183"/>
      <c r="G581" s="180"/>
      <c r="H581" s="180"/>
      <c r="I581" s="180"/>
      <c r="J581" s="180"/>
      <c r="K581" s="180"/>
      <c r="L581" s="180"/>
      <c r="M581" s="180"/>
    </row>
    <row r="582" spans="3:13" ht="15.75" customHeight="1" x14ac:dyDescent="0.25">
      <c r="C582" s="182"/>
      <c r="D582" s="182"/>
      <c r="E582" s="183"/>
      <c r="G582" s="180"/>
      <c r="H582" s="180"/>
      <c r="I582" s="180"/>
      <c r="J582" s="180"/>
      <c r="K582" s="180"/>
      <c r="L582" s="180"/>
      <c r="M582" s="180"/>
    </row>
    <row r="583" spans="3:13" ht="15.75" customHeight="1" x14ac:dyDescent="0.25">
      <c r="C583" s="182"/>
      <c r="D583" s="182"/>
      <c r="E583" s="183"/>
      <c r="G583" s="180"/>
      <c r="H583" s="180"/>
      <c r="I583" s="180"/>
      <c r="J583" s="180"/>
      <c r="K583" s="180"/>
      <c r="L583" s="180"/>
      <c r="M583" s="180"/>
    </row>
    <row r="584" spans="3:13" ht="15.75" customHeight="1" x14ac:dyDescent="0.25">
      <c r="C584" s="182"/>
      <c r="D584" s="182"/>
      <c r="E584" s="183"/>
      <c r="G584" s="180"/>
      <c r="H584" s="180"/>
      <c r="I584" s="180"/>
      <c r="J584" s="180"/>
      <c r="K584" s="180"/>
      <c r="L584" s="180"/>
      <c r="M584" s="180"/>
    </row>
    <row r="585" spans="3:13" ht="15.75" customHeight="1" x14ac:dyDescent="0.25">
      <c r="C585" s="182"/>
      <c r="D585" s="182"/>
      <c r="E585" s="183"/>
      <c r="G585" s="180"/>
      <c r="H585" s="180"/>
      <c r="I585" s="180"/>
      <c r="J585" s="180"/>
      <c r="K585" s="180"/>
      <c r="L585" s="180"/>
      <c r="M585" s="180"/>
    </row>
    <row r="586" spans="3:13" ht="15.75" customHeight="1" x14ac:dyDescent="0.25">
      <c r="C586" s="182"/>
      <c r="D586" s="182"/>
      <c r="E586" s="183"/>
      <c r="G586" s="180"/>
      <c r="H586" s="180"/>
      <c r="I586" s="180"/>
      <c r="J586" s="180"/>
      <c r="K586" s="180"/>
      <c r="L586" s="180"/>
      <c r="M586" s="180"/>
    </row>
    <row r="587" spans="3:13" ht="15.75" customHeight="1" x14ac:dyDescent="0.25">
      <c r="C587" s="182"/>
      <c r="D587" s="182"/>
      <c r="E587" s="183"/>
      <c r="G587" s="180"/>
      <c r="H587" s="180"/>
      <c r="I587" s="180"/>
      <c r="J587" s="180"/>
      <c r="K587" s="180"/>
      <c r="L587" s="180"/>
      <c r="M587" s="180"/>
    </row>
    <row r="588" spans="3:13" ht="15.75" customHeight="1" x14ac:dyDescent="0.25">
      <c r="C588" s="182"/>
      <c r="D588" s="182"/>
      <c r="E588" s="183"/>
      <c r="G588" s="180"/>
      <c r="H588" s="180"/>
      <c r="I588" s="180"/>
      <c r="J588" s="180"/>
      <c r="K588" s="180"/>
      <c r="L588" s="180"/>
      <c r="M588" s="180"/>
    </row>
    <row r="589" spans="3:13" ht="15.75" customHeight="1" x14ac:dyDescent="0.25">
      <c r="C589" s="182"/>
      <c r="D589" s="182"/>
      <c r="E589" s="183"/>
      <c r="G589" s="180"/>
      <c r="H589" s="180"/>
      <c r="I589" s="180"/>
      <c r="J589" s="180"/>
      <c r="K589" s="180"/>
      <c r="L589" s="180"/>
      <c r="M589" s="180"/>
    </row>
    <row r="590" spans="3:13" ht="15.75" customHeight="1" x14ac:dyDescent="0.25">
      <c r="C590" s="182"/>
      <c r="D590" s="182"/>
      <c r="E590" s="183"/>
      <c r="G590" s="180"/>
      <c r="H590" s="180"/>
      <c r="I590" s="180"/>
      <c r="J590" s="180"/>
      <c r="K590" s="180"/>
      <c r="L590" s="180"/>
      <c r="M590" s="180"/>
    </row>
    <row r="591" spans="3:13" ht="15.75" customHeight="1" x14ac:dyDescent="0.25">
      <c r="C591" s="182"/>
      <c r="D591" s="182"/>
      <c r="E591" s="183"/>
      <c r="G591" s="180"/>
      <c r="H591" s="180"/>
      <c r="I591" s="180"/>
      <c r="J591" s="180"/>
      <c r="K591" s="180"/>
      <c r="L591" s="180"/>
      <c r="M591" s="180"/>
    </row>
    <row r="592" spans="3:13" ht="15.75" customHeight="1" x14ac:dyDescent="0.25">
      <c r="C592" s="182"/>
      <c r="D592" s="182"/>
      <c r="E592" s="183"/>
      <c r="G592" s="180"/>
      <c r="H592" s="180"/>
      <c r="I592" s="180"/>
      <c r="J592" s="180"/>
      <c r="K592" s="180"/>
      <c r="L592" s="180"/>
      <c r="M592" s="180"/>
    </row>
    <row r="593" spans="3:13" ht="15.75" customHeight="1" x14ac:dyDescent="0.25">
      <c r="C593" s="182"/>
      <c r="D593" s="182"/>
      <c r="E593" s="183"/>
      <c r="G593" s="180"/>
      <c r="H593" s="180"/>
      <c r="I593" s="180"/>
      <c r="J593" s="180"/>
      <c r="K593" s="180"/>
      <c r="L593" s="180"/>
      <c r="M593" s="180"/>
    </row>
    <row r="594" spans="3:13" ht="15.75" customHeight="1" x14ac:dyDescent="0.25">
      <c r="C594" s="182"/>
      <c r="D594" s="182"/>
      <c r="E594" s="183"/>
      <c r="G594" s="180"/>
      <c r="H594" s="180"/>
      <c r="I594" s="180"/>
      <c r="J594" s="180"/>
      <c r="K594" s="180"/>
      <c r="L594" s="180"/>
      <c r="M594" s="180"/>
    </row>
    <row r="595" spans="3:13" ht="15.75" customHeight="1" x14ac:dyDescent="0.25">
      <c r="C595" s="182"/>
      <c r="D595" s="182"/>
      <c r="E595" s="183"/>
      <c r="G595" s="180"/>
      <c r="H595" s="180"/>
      <c r="I595" s="180"/>
      <c r="J595" s="180"/>
      <c r="K595" s="180"/>
      <c r="L595" s="180"/>
      <c r="M595" s="180"/>
    </row>
    <row r="596" spans="3:13" ht="15.75" customHeight="1" x14ac:dyDescent="0.25">
      <c r="C596" s="182"/>
      <c r="D596" s="182"/>
      <c r="E596" s="183"/>
      <c r="G596" s="180"/>
      <c r="H596" s="180"/>
      <c r="I596" s="180"/>
      <c r="J596" s="180"/>
      <c r="K596" s="180"/>
      <c r="L596" s="180"/>
      <c r="M596" s="180"/>
    </row>
    <row r="597" spans="3:13" ht="15.75" customHeight="1" x14ac:dyDescent="0.25">
      <c r="C597" s="182"/>
      <c r="D597" s="182"/>
      <c r="E597" s="183"/>
      <c r="G597" s="180"/>
      <c r="H597" s="180"/>
      <c r="I597" s="180"/>
      <c r="J597" s="180"/>
      <c r="K597" s="180"/>
      <c r="L597" s="180"/>
      <c r="M597" s="180"/>
    </row>
    <row r="598" spans="3:13" ht="15.75" customHeight="1" x14ac:dyDescent="0.25">
      <c r="C598" s="182"/>
      <c r="D598" s="182"/>
      <c r="E598" s="183"/>
      <c r="G598" s="180"/>
      <c r="H598" s="180"/>
      <c r="I598" s="180"/>
      <c r="J598" s="180"/>
      <c r="K598" s="180"/>
      <c r="L598" s="180"/>
      <c r="M598" s="180"/>
    </row>
    <row r="599" spans="3:13" ht="15.75" customHeight="1" x14ac:dyDescent="0.25">
      <c r="C599" s="182"/>
      <c r="D599" s="182"/>
      <c r="E599" s="183"/>
    </row>
    <row r="600" spans="3:13" ht="15.75" customHeight="1" x14ac:dyDescent="0.25">
      <c r="C600" s="182"/>
      <c r="D600" s="182"/>
      <c r="E600" s="183"/>
    </row>
    <row r="601" spans="3:13" ht="15.75" customHeight="1" x14ac:dyDescent="0.25">
      <c r="C601" s="182"/>
      <c r="D601" s="182"/>
      <c r="E601" s="183"/>
    </row>
    <row r="602" spans="3:13" ht="15.75" customHeight="1" x14ac:dyDescent="0.25">
      <c r="C602" s="182"/>
      <c r="D602" s="182"/>
      <c r="E602" s="183"/>
    </row>
    <row r="603" spans="3:13" ht="15.75" customHeight="1" x14ac:dyDescent="0.25">
      <c r="C603" s="182"/>
      <c r="D603" s="182"/>
      <c r="E603" s="183"/>
    </row>
    <row r="604" spans="3:13" ht="15.75" customHeight="1" x14ac:dyDescent="0.25">
      <c r="C604" s="182"/>
      <c r="D604" s="182"/>
      <c r="E604" s="183"/>
    </row>
    <row r="605" spans="3:13" ht="15.75" customHeight="1" x14ac:dyDescent="0.25">
      <c r="C605" s="182"/>
      <c r="D605" s="182"/>
      <c r="E605" s="183"/>
    </row>
    <row r="606" spans="3:13" ht="15.75" customHeight="1" x14ac:dyDescent="0.25">
      <c r="C606" s="182"/>
      <c r="D606" s="182"/>
      <c r="E606" s="183"/>
    </row>
    <row r="607" spans="3:13" ht="15.75" customHeight="1" x14ac:dyDescent="0.25">
      <c r="C607" s="182"/>
      <c r="D607" s="182"/>
      <c r="E607" s="183"/>
    </row>
    <row r="608" spans="3:13" ht="15.75" customHeight="1" x14ac:dyDescent="0.25">
      <c r="C608" s="182"/>
      <c r="D608" s="182"/>
      <c r="E608" s="183"/>
    </row>
    <row r="609" spans="3:5" ht="15.75" customHeight="1" x14ac:dyDescent="0.25">
      <c r="C609" s="182"/>
      <c r="D609" s="182"/>
      <c r="E609" s="183"/>
    </row>
    <row r="610" spans="3:5" ht="15.75" customHeight="1" x14ac:dyDescent="0.25">
      <c r="C610" s="182"/>
      <c r="D610" s="182"/>
      <c r="E610" s="183"/>
    </row>
    <row r="611" spans="3:5" ht="15.75" customHeight="1" x14ac:dyDescent="0.25">
      <c r="C611" s="182"/>
      <c r="D611" s="182"/>
      <c r="E611" s="183"/>
    </row>
    <row r="612" spans="3:5" ht="15.75" customHeight="1" x14ac:dyDescent="0.25">
      <c r="C612" s="182"/>
      <c r="D612" s="182"/>
      <c r="E612" s="183"/>
    </row>
    <row r="613" spans="3:5" ht="15.75" customHeight="1" x14ac:dyDescent="0.25">
      <c r="C613" s="182"/>
      <c r="D613" s="182"/>
      <c r="E613" s="183"/>
    </row>
    <row r="614" spans="3:5" ht="15.75" customHeight="1" x14ac:dyDescent="0.25">
      <c r="C614" s="182"/>
      <c r="D614" s="182"/>
      <c r="E614" s="183"/>
    </row>
    <row r="615" spans="3:5" ht="15.75" customHeight="1" x14ac:dyDescent="0.25">
      <c r="C615" s="182"/>
      <c r="D615" s="182"/>
      <c r="E615" s="183"/>
    </row>
    <row r="616" spans="3:5" ht="15.75" customHeight="1" x14ac:dyDescent="0.25">
      <c r="C616" s="182"/>
      <c r="D616" s="182"/>
      <c r="E616" s="183"/>
    </row>
    <row r="617" spans="3:5" ht="15.75" customHeight="1" x14ac:dyDescent="0.25">
      <c r="C617" s="182"/>
      <c r="D617" s="182"/>
      <c r="E617" s="183"/>
    </row>
    <row r="618" spans="3:5" ht="15.75" customHeight="1" x14ac:dyDescent="0.25">
      <c r="C618" s="182"/>
      <c r="D618" s="182"/>
      <c r="E618" s="183"/>
    </row>
    <row r="619" spans="3:5" ht="15.75" customHeight="1" x14ac:dyDescent="0.25">
      <c r="C619" s="182"/>
      <c r="D619" s="182"/>
      <c r="E619" s="183"/>
    </row>
    <row r="620" spans="3:5" ht="15.75" customHeight="1" x14ac:dyDescent="0.25">
      <c r="C620" s="182"/>
      <c r="D620" s="182"/>
      <c r="E620" s="183"/>
    </row>
    <row r="621" spans="3:5" ht="15.75" customHeight="1" x14ac:dyDescent="0.25">
      <c r="C621" s="182"/>
      <c r="D621" s="182"/>
      <c r="E621" s="183"/>
    </row>
    <row r="622" spans="3:5" ht="15.75" customHeight="1" x14ac:dyDescent="0.25">
      <c r="C622" s="182"/>
      <c r="D622" s="182"/>
      <c r="E622" s="183"/>
    </row>
    <row r="623" spans="3:5" ht="15.75" customHeight="1" x14ac:dyDescent="0.25">
      <c r="C623" s="182"/>
      <c r="D623" s="182"/>
      <c r="E623" s="183"/>
    </row>
    <row r="624" spans="3:5" ht="15.75" customHeight="1" x14ac:dyDescent="0.25">
      <c r="C624" s="182"/>
      <c r="D624" s="182"/>
      <c r="E624" s="183"/>
    </row>
    <row r="625" spans="3:5" ht="15.75" customHeight="1" x14ac:dyDescent="0.25">
      <c r="C625" s="182"/>
      <c r="D625" s="182"/>
      <c r="E625" s="183"/>
    </row>
    <row r="626" spans="3:5" ht="15.75" customHeight="1" x14ac:dyDescent="0.25">
      <c r="C626" s="182"/>
      <c r="D626" s="182"/>
      <c r="E626" s="183"/>
    </row>
    <row r="627" spans="3:5" ht="15.75" customHeight="1" x14ac:dyDescent="0.25">
      <c r="C627" s="182"/>
      <c r="D627" s="182"/>
      <c r="E627" s="183"/>
    </row>
    <row r="628" spans="3:5" ht="15.75" customHeight="1" x14ac:dyDescent="0.25">
      <c r="C628" s="182"/>
      <c r="D628" s="182"/>
      <c r="E628" s="183"/>
    </row>
    <row r="629" spans="3:5" ht="15.75" customHeight="1" x14ac:dyDescent="0.25">
      <c r="C629" s="182"/>
      <c r="D629" s="182"/>
      <c r="E629" s="183"/>
    </row>
    <row r="630" spans="3:5" ht="15.75" customHeight="1" x14ac:dyDescent="0.25">
      <c r="C630" s="182"/>
      <c r="D630" s="182"/>
      <c r="E630" s="183"/>
    </row>
    <row r="631" spans="3:5" ht="15.75" customHeight="1" x14ac:dyDescent="0.25">
      <c r="C631" s="182"/>
      <c r="D631" s="182"/>
      <c r="E631" s="183"/>
    </row>
    <row r="632" spans="3:5" ht="15.75" customHeight="1" x14ac:dyDescent="0.25">
      <c r="C632" s="182"/>
      <c r="D632" s="182"/>
      <c r="E632" s="183"/>
    </row>
    <row r="633" spans="3:5" ht="15.75" customHeight="1" x14ac:dyDescent="0.25">
      <c r="C633" s="182"/>
      <c r="D633" s="182"/>
      <c r="E633" s="183"/>
    </row>
    <row r="634" spans="3:5" ht="15.75" customHeight="1" x14ac:dyDescent="0.25">
      <c r="C634" s="182"/>
      <c r="D634" s="182"/>
      <c r="E634" s="183"/>
    </row>
    <row r="635" spans="3:5" ht="15.75" customHeight="1" x14ac:dyDescent="0.25">
      <c r="C635" s="182"/>
      <c r="D635" s="182"/>
      <c r="E635" s="183"/>
    </row>
    <row r="636" spans="3:5" ht="15.75" customHeight="1" x14ac:dyDescent="0.25">
      <c r="C636" s="182"/>
      <c r="D636" s="182"/>
      <c r="E636" s="183"/>
    </row>
    <row r="637" spans="3:5" ht="15.75" customHeight="1" x14ac:dyDescent="0.25">
      <c r="C637" s="182"/>
      <c r="D637" s="182"/>
      <c r="E637" s="183"/>
    </row>
    <row r="638" spans="3:5" ht="15.75" customHeight="1" x14ac:dyDescent="0.25">
      <c r="C638" s="182"/>
      <c r="D638" s="182"/>
      <c r="E638" s="183"/>
    </row>
    <row r="639" spans="3:5" ht="15.75" customHeight="1" x14ac:dyDescent="0.25">
      <c r="C639" s="182"/>
      <c r="D639" s="182"/>
      <c r="E639" s="183"/>
    </row>
    <row r="640" spans="3:5" ht="15.75" customHeight="1" x14ac:dyDescent="0.25">
      <c r="C640" s="182"/>
      <c r="D640" s="182"/>
      <c r="E640" s="183"/>
    </row>
    <row r="641" spans="3:5" ht="15.75" customHeight="1" x14ac:dyDescent="0.25">
      <c r="C641" s="182"/>
      <c r="D641" s="182"/>
      <c r="E641" s="183"/>
    </row>
    <row r="642" spans="3:5" ht="15.75" customHeight="1" x14ac:dyDescent="0.25">
      <c r="C642" s="182"/>
      <c r="D642" s="182"/>
      <c r="E642" s="183"/>
    </row>
    <row r="643" spans="3:5" ht="15.75" customHeight="1" x14ac:dyDescent="0.25">
      <c r="C643" s="182"/>
      <c r="D643" s="182"/>
      <c r="E643" s="183"/>
    </row>
    <row r="644" spans="3:5" ht="15.75" customHeight="1" x14ac:dyDescent="0.25">
      <c r="C644" s="182"/>
      <c r="D644" s="182"/>
      <c r="E644" s="183"/>
    </row>
    <row r="645" spans="3:5" ht="15.75" customHeight="1" x14ac:dyDescent="0.25">
      <c r="C645" s="182"/>
      <c r="D645" s="182"/>
      <c r="E645" s="183"/>
    </row>
    <row r="646" spans="3:5" ht="15.75" customHeight="1" x14ac:dyDescent="0.25">
      <c r="C646" s="182"/>
      <c r="D646" s="182"/>
      <c r="E646" s="183"/>
    </row>
    <row r="647" spans="3:5" ht="15.75" customHeight="1" x14ac:dyDescent="0.25">
      <c r="C647" s="182"/>
      <c r="D647" s="182"/>
      <c r="E647" s="183"/>
    </row>
    <row r="648" spans="3:5" ht="15.75" customHeight="1" x14ac:dyDescent="0.25">
      <c r="C648" s="182"/>
      <c r="D648" s="182"/>
      <c r="E648" s="183"/>
    </row>
    <row r="649" spans="3:5" ht="15.75" customHeight="1" x14ac:dyDescent="0.25">
      <c r="C649" s="182"/>
      <c r="D649" s="182"/>
      <c r="E649" s="183"/>
    </row>
    <row r="650" spans="3:5" ht="15.75" customHeight="1" x14ac:dyDescent="0.25">
      <c r="C650" s="182"/>
      <c r="D650" s="182"/>
      <c r="E650" s="183"/>
    </row>
    <row r="651" spans="3:5" ht="15.75" customHeight="1" x14ac:dyDescent="0.25">
      <c r="C651" s="182"/>
      <c r="D651" s="182"/>
      <c r="E651" s="183"/>
    </row>
    <row r="652" spans="3:5" ht="15.75" customHeight="1" x14ac:dyDescent="0.25">
      <c r="C652" s="182"/>
      <c r="D652" s="182"/>
      <c r="E652" s="183"/>
    </row>
    <row r="653" spans="3:5" ht="15.75" customHeight="1" x14ac:dyDescent="0.25">
      <c r="C653" s="182"/>
      <c r="D653" s="182"/>
      <c r="E653" s="183"/>
    </row>
    <row r="654" spans="3:5" ht="15.75" customHeight="1" x14ac:dyDescent="0.25">
      <c r="C654" s="182"/>
      <c r="D654" s="182"/>
      <c r="E654" s="183"/>
    </row>
    <row r="655" spans="3:5" ht="15.75" customHeight="1" x14ac:dyDescent="0.25">
      <c r="C655" s="182"/>
      <c r="D655" s="182"/>
      <c r="E655" s="183"/>
    </row>
    <row r="656" spans="3:5" ht="15.75" customHeight="1" x14ac:dyDescent="0.25">
      <c r="C656" s="182"/>
      <c r="D656" s="182"/>
      <c r="E656" s="183"/>
    </row>
    <row r="657" spans="3:5" ht="15.75" customHeight="1" x14ac:dyDescent="0.25">
      <c r="C657" s="182"/>
      <c r="D657" s="182"/>
      <c r="E657" s="183"/>
    </row>
    <row r="658" spans="3:5" ht="15.75" customHeight="1" x14ac:dyDescent="0.25">
      <c r="C658" s="182"/>
      <c r="D658" s="182"/>
      <c r="E658" s="183"/>
    </row>
    <row r="659" spans="3:5" ht="15.75" customHeight="1" x14ac:dyDescent="0.25">
      <c r="C659" s="182"/>
      <c r="D659" s="182"/>
      <c r="E659" s="183"/>
    </row>
    <row r="660" spans="3:5" ht="15.75" customHeight="1" x14ac:dyDescent="0.25">
      <c r="C660" s="182"/>
      <c r="D660" s="182"/>
      <c r="E660" s="183"/>
    </row>
    <row r="661" spans="3:5" ht="15.75" customHeight="1" x14ac:dyDescent="0.25">
      <c r="C661" s="182"/>
      <c r="D661" s="182"/>
      <c r="E661" s="183"/>
    </row>
    <row r="662" spans="3:5" ht="15.75" customHeight="1" x14ac:dyDescent="0.25">
      <c r="C662" s="182"/>
      <c r="D662" s="182"/>
      <c r="E662" s="183"/>
    </row>
    <row r="663" spans="3:5" ht="15.75" customHeight="1" x14ac:dyDescent="0.25">
      <c r="C663" s="182"/>
      <c r="D663" s="182"/>
      <c r="E663" s="183"/>
    </row>
    <row r="664" spans="3:5" ht="15.75" customHeight="1" x14ac:dyDescent="0.25">
      <c r="C664" s="182"/>
      <c r="D664" s="182"/>
      <c r="E664" s="183"/>
    </row>
    <row r="665" spans="3:5" ht="15.75" customHeight="1" x14ac:dyDescent="0.25">
      <c r="C665" s="182"/>
      <c r="D665" s="182"/>
      <c r="E665" s="183"/>
    </row>
    <row r="666" spans="3:5" ht="15.75" customHeight="1" x14ac:dyDescent="0.25">
      <c r="C666" s="182"/>
      <c r="D666" s="182"/>
      <c r="E666" s="183"/>
    </row>
    <row r="667" spans="3:5" ht="15.75" customHeight="1" x14ac:dyDescent="0.25">
      <c r="C667" s="182"/>
      <c r="D667" s="182"/>
      <c r="E667" s="183"/>
    </row>
    <row r="668" spans="3:5" ht="15.75" customHeight="1" x14ac:dyDescent="0.25">
      <c r="C668" s="182"/>
      <c r="D668" s="182"/>
      <c r="E668" s="183"/>
    </row>
    <row r="669" spans="3:5" ht="15.75" customHeight="1" x14ac:dyDescent="0.25">
      <c r="C669" s="182"/>
      <c r="D669" s="182"/>
      <c r="E669" s="183"/>
    </row>
    <row r="670" spans="3:5" ht="15.75" customHeight="1" x14ac:dyDescent="0.25">
      <c r="C670" s="182"/>
      <c r="D670" s="182"/>
      <c r="E670" s="183"/>
    </row>
    <row r="671" spans="3:5" ht="15.75" customHeight="1" x14ac:dyDescent="0.25">
      <c r="C671" s="182"/>
      <c r="D671" s="182"/>
      <c r="E671" s="183"/>
    </row>
    <row r="672" spans="3:5" ht="15.75" customHeight="1" x14ac:dyDescent="0.25">
      <c r="C672" s="182"/>
      <c r="D672" s="182"/>
      <c r="E672" s="183"/>
    </row>
    <row r="673" spans="3:5" ht="15.75" customHeight="1" x14ac:dyDescent="0.25">
      <c r="C673" s="182"/>
      <c r="D673" s="182"/>
      <c r="E673" s="183"/>
    </row>
    <row r="674" spans="3:5" ht="15.75" customHeight="1" x14ac:dyDescent="0.25">
      <c r="C674" s="182"/>
      <c r="D674" s="182"/>
      <c r="E674" s="183"/>
    </row>
    <row r="675" spans="3:5" ht="15.75" customHeight="1" x14ac:dyDescent="0.25">
      <c r="C675" s="182"/>
      <c r="D675" s="182"/>
      <c r="E675" s="183"/>
    </row>
    <row r="676" spans="3:5" ht="15.75" customHeight="1" x14ac:dyDescent="0.25">
      <c r="C676" s="182"/>
      <c r="D676" s="182"/>
      <c r="E676" s="183"/>
    </row>
    <row r="677" spans="3:5" ht="15.75" customHeight="1" x14ac:dyDescent="0.25">
      <c r="C677" s="182"/>
      <c r="D677" s="182"/>
      <c r="E677" s="183"/>
    </row>
    <row r="678" spans="3:5" ht="15.75" customHeight="1" x14ac:dyDescent="0.25">
      <c r="C678" s="182"/>
      <c r="D678" s="182"/>
      <c r="E678" s="183"/>
    </row>
    <row r="679" spans="3:5" ht="15.75" customHeight="1" x14ac:dyDescent="0.25">
      <c r="C679" s="182"/>
      <c r="D679" s="182"/>
      <c r="E679" s="183"/>
    </row>
    <row r="680" spans="3:5" ht="15.75" customHeight="1" x14ac:dyDescent="0.25">
      <c r="C680" s="182"/>
      <c r="D680" s="182"/>
      <c r="E680" s="183"/>
    </row>
    <row r="681" spans="3:5" ht="15.75" customHeight="1" x14ac:dyDescent="0.25">
      <c r="C681" s="182"/>
      <c r="D681" s="182"/>
      <c r="E681" s="183"/>
    </row>
    <row r="682" spans="3:5" ht="15.75" customHeight="1" x14ac:dyDescent="0.25">
      <c r="C682" s="182"/>
      <c r="D682" s="182"/>
      <c r="E682" s="183"/>
    </row>
    <row r="683" spans="3:5" ht="15.75" customHeight="1" x14ac:dyDescent="0.25">
      <c r="C683" s="182"/>
      <c r="D683" s="182"/>
      <c r="E683" s="183"/>
    </row>
    <row r="684" spans="3:5" ht="15.75" customHeight="1" x14ac:dyDescent="0.25">
      <c r="C684" s="182"/>
      <c r="D684" s="182"/>
      <c r="E684" s="183"/>
    </row>
    <row r="685" spans="3:5" ht="15.75" customHeight="1" x14ac:dyDescent="0.25">
      <c r="C685" s="182"/>
      <c r="D685" s="182"/>
      <c r="E685" s="183"/>
    </row>
    <row r="686" spans="3:5" ht="15.75" customHeight="1" x14ac:dyDescent="0.25">
      <c r="C686" s="182"/>
      <c r="D686" s="182"/>
      <c r="E686" s="183"/>
    </row>
    <row r="687" spans="3:5" ht="15.75" customHeight="1" x14ac:dyDescent="0.25">
      <c r="C687" s="182"/>
      <c r="D687" s="182"/>
      <c r="E687" s="183"/>
    </row>
    <row r="688" spans="3:5" ht="15.75" customHeight="1" x14ac:dyDescent="0.25">
      <c r="C688" s="182"/>
      <c r="D688" s="182"/>
      <c r="E688" s="183"/>
    </row>
    <row r="689" spans="3:5" ht="15.75" customHeight="1" x14ac:dyDescent="0.25">
      <c r="C689" s="182"/>
      <c r="D689" s="182"/>
      <c r="E689" s="183"/>
    </row>
    <row r="690" spans="3:5" ht="15.75" customHeight="1" x14ac:dyDescent="0.25">
      <c r="C690" s="182"/>
      <c r="D690" s="182"/>
      <c r="E690" s="183"/>
    </row>
    <row r="691" spans="3:5" ht="15.75" customHeight="1" x14ac:dyDescent="0.25">
      <c r="C691" s="182"/>
      <c r="D691" s="182"/>
      <c r="E691" s="183"/>
    </row>
    <row r="692" spans="3:5" ht="15.75" customHeight="1" x14ac:dyDescent="0.25">
      <c r="C692" s="182"/>
      <c r="D692" s="182"/>
      <c r="E692" s="183"/>
    </row>
    <row r="693" spans="3:5" ht="15.75" customHeight="1" x14ac:dyDescent="0.25">
      <c r="C693" s="182"/>
      <c r="D693" s="182"/>
      <c r="E693" s="183"/>
    </row>
    <row r="694" spans="3:5" ht="15.75" customHeight="1" x14ac:dyDescent="0.25">
      <c r="C694" s="182"/>
      <c r="D694" s="182"/>
      <c r="E694" s="183"/>
    </row>
    <row r="695" spans="3:5" ht="15.75" customHeight="1" x14ac:dyDescent="0.25">
      <c r="C695" s="182"/>
      <c r="D695" s="182"/>
      <c r="E695" s="183"/>
    </row>
    <row r="696" spans="3:5" ht="15.75" customHeight="1" x14ac:dyDescent="0.25">
      <c r="C696" s="182"/>
      <c r="D696" s="182"/>
      <c r="E696" s="183"/>
    </row>
    <row r="697" spans="3:5" ht="15.75" customHeight="1" x14ac:dyDescent="0.25">
      <c r="C697" s="182"/>
      <c r="D697" s="182"/>
      <c r="E697" s="183"/>
    </row>
    <row r="698" spans="3:5" ht="15.75" customHeight="1" x14ac:dyDescent="0.25">
      <c r="C698" s="182"/>
      <c r="D698" s="182"/>
      <c r="E698" s="183"/>
    </row>
    <row r="699" spans="3:5" ht="15.75" customHeight="1" x14ac:dyDescent="0.25">
      <c r="C699" s="182"/>
      <c r="D699" s="182"/>
      <c r="E699" s="183"/>
    </row>
    <row r="700" spans="3:5" ht="15.75" customHeight="1" x14ac:dyDescent="0.25">
      <c r="C700" s="182"/>
      <c r="D700" s="182"/>
      <c r="E700" s="183"/>
    </row>
    <row r="701" spans="3:5" ht="15.75" customHeight="1" x14ac:dyDescent="0.25">
      <c r="C701" s="182"/>
      <c r="D701" s="182"/>
      <c r="E701" s="183"/>
    </row>
    <row r="702" spans="3:5" ht="15.75" customHeight="1" x14ac:dyDescent="0.25">
      <c r="C702" s="182"/>
      <c r="D702" s="182"/>
      <c r="E702" s="183"/>
    </row>
    <row r="703" spans="3:5" ht="15.75" customHeight="1" x14ac:dyDescent="0.25">
      <c r="C703" s="182"/>
      <c r="D703" s="182"/>
      <c r="E703" s="183"/>
    </row>
    <row r="704" spans="3:5" ht="15.75" customHeight="1" x14ac:dyDescent="0.25">
      <c r="C704" s="182"/>
      <c r="D704" s="182"/>
      <c r="E704" s="183"/>
    </row>
    <row r="705" spans="3:5" ht="15.75" customHeight="1" x14ac:dyDescent="0.25">
      <c r="C705" s="182"/>
      <c r="D705" s="182"/>
      <c r="E705" s="183"/>
    </row>
    <row r="706" spans="3:5" ht="15.75" customHeight="1" x14ac:dyDescent="0.25">
      <c r="C706" s="182"/>
      <c r="D706" s="182"/>
      <c r="E706" s="183"/>
    </row>
    <row r="707" spans="3:5" ht="15.75" customHeight="1" x14ac:dyDescent="0.25">
      <c r="C707" s="182"/>
      <c r="D707" s="182"/>
      <c r="E707" s="183"/>
    </row>
    <row r="708" spans="3:5" ht="15.75" customHeight="1" x14ac:dyDescent="0.25">
      <c r="C708" s="182"/>
      <c r="D708" s="182"/>
      <c r="E708" s="183"/>
    </row>
    <row r="709" spans="3:5" ht="15.75" customHeight="1" x14ac:dyDescent="0.25">
      <c r="C709" s="182"/>
      <c r="D709" s="182"/>
      <c r="E709" s="183"/>
    </row>
    <row r="710" spans="3:5" ht="15.75" customHeight="1" x14ac:dyDescent="0.25">
      <c r="C710" s="182"/>
      <c r="D710" s="182"/>
      <c r="E710" s="183"/>
    </row>
    <row r="711" spans="3:5" ht="15.75" customHeight="1" x14ac:dyDescent="0.25">
      <c r="C711" s="182"/>
      <c r="D711" s="182"/>
      <c r="E711" s="183"/>
    </row>
    <row r="712" spans="3:5" ht="15.75" customHeight="1" x14ac:dyDescent="0.25">
      <c r="C712" s="182"/>
      <c r="D712" s="182"/>
      <c r="E712" s="183"/>
    </row>
    <row r="713" spans="3:5" ht="15.75" customHeight="1" x14ac:dyDescent="0.25">
      <c r="C713" s="182"/>
      <c r="D713" s="182"/>
      <c r="E713" s="183"/>
    </row>
    <row r="714" spans="3:5" ht="15.75" customHeight="1" x14ac:dyDescent="0.25">
      <c r="C714" s="182"/>
      <c r="D714" s="182"/>
      <c r="E714" s="183"/>
    </row>
    <row r="715" spans="3:5" ht="15.75" customHeight="1" x14ac:dyDescent="0.25">
      <c r="C715" s="182"/>
      <c r="D715" s="182"/>
      <c r="E715" s="183"/>
    </row>
    <row r="716" spans="3:5" ht="15.75" customHeight="1" x14ac:dyDescent="0.25">
      <c r="C716" s="182"/>
      <c r="D716" s="182"/>
      <c r="E716" s="183"/>
    </row>
    <row r="717" spans="3:5" ht="15.75" customHeight="1" x14ac:dyDescent="0.25">
      <c r="C717" s="182"/>
      <c r="D717" s="182"/>
      <c r="E717" s="183"/>
    </row>
    <row r="718" spans="3:5" ht="15.75" customHeight="1" x14ac:dyDescent="0.25">
      <c r="C718" s="182"/>
      <c r="D718" s="182"/>
      <c r="E718" s="183"/>
    </row>
    <row r="719" spans="3:5" ht="15.75" customHeight="1" x14ac:dyDescent="0.25">
      <c r="C719" s="182"/>
      <c r="D719" s="182"/>
      <c r="E719" s="183"/>
    </row>
    <row r="720" spans="3:5" ht="15.75" customHeight="1" x14ac:dyDescent="0.25">
      <c r="C720" s="182"/>
      <c r="D720" s="182"/>
      <c r="E720" s="183"/>
    </row>
    <row r="721" spans="3:5" ht="15.75" customHeight="1" x14ac:dyDescent="0.25">
      <c r="C721" s="182"/>
      <c r="D721" s="182"/>
      <c r="E721" s="183"/>
    </row>
    <row r="722" spans="3:5" ht="15.75" customHeight="1" x14ac:dyDescent="0.25">
      <c r="C722" s="182"/>
      <c r="D722" s="182"/>
      <c r="E722" s="183"/>
    </row>
    <row r="723" spans="3:5" ht="15.75" customHeight="1" x14ac:dyDescent="0.25">
      <c r="C723" s="182"/>
      <c r="D723" s="182"/>
      <c r="E723" s="183"/>
    </row>
    <row r="724" spans="3:5" ht="15.75" customHeight="1" x14ac:dyDescent="0.25">
      <c r="C724" s="182"/>
      <c r="D724" s="182"/>
      <c r="E724" s="183"/>
    </row>
    <row r="725" spans="3:5" ht="15.75" customHeight="1" x14ac:dyDescent="0.25">
      <c r="C725" s="182"/>
      <c r="D725" s="182"/>
      <c r="E725" s="183"/>
    </row>
    <row r="726" spans="3:5" ht="15.75" customHeight="1" x14ac:dyDescent="0.25">
      <c r="C726" s="182"/>
      <c r="D726" s="182"/>
      <c r="E726" s="183"/>
    </row>
    <row r="727" spans="3:5" ht="15.75" customHeight="1" x14ac:dyDescent="0.25">
      <c r="C727" s="182"/>
      <c r="D727" s="182"/>
      <c r="E727" s="183"/>
    </row>
    <row r="728" spans="3:5" ht="15.75" customHeight="1" x14ac:dyDescent="0.25">
      <c r="C728" s="182"/>
      <c r="D728" s="182"/>
      <c r="E728" s="183"/>
    </row>
    <row r="729" spans="3:5" ht="15.75" customHeight="1" x14ac:dyDescent="0.25">
      <c r="C729" s="182"/>
      <c r="D729" s="182"/>
      <c r="E729" s="183"/>
    </row>
    <row r="730" spans="3:5" ht="15.75" customHeight="1" x14ac:dyDescent="0.25">
      <c r="C730" s="182"/>
      <c r="D730" s="182"/>
      <c r="E730" s="183"/>
    </row>
    <row r="731" spans="3:5" ht="15.75" customHeight="1" x14ac:dyDescent="0.25">
      <c r="C731" s="182"/>
      <c r="D731" s="182"/>
      <c r="E731" s="183"/>
    </row>
    <row r="732" spans="3:5" ht="15.75" customHeight="1" x14ac:dyDescent="0.25">
      <c r="C732" s="182"/>
      <c r="D732" s="182"/>
      <c r="E732" s="183"/>
    </row>
    <row r="733" spans="3:5" ht="15.75" customHeight="1" x14ac:dyDescent="0.25">
      <c r="C733" s="182"/>
      <c r="D733" s="182"/>
      <c r="E733" s="183"/>
    </row>
    <row r="734" spans="3:5" ht="15.75" customHeight="1" x14ac:dyDescent="0.25">
      <c r="C734" s="182"/>
      <c r="D734" s="182"/>
      <c r="E734" s="183"/>
    </row>
    <row r="735" spans="3:5" ht="15.75" customHeight="1" x14ac:dyDescent="0.25">
      <c r="C735" s="182"/>
      <c r="D735" s="182"/>
      <c r="E735" s="183"/>
    </row>
    <row r="736" spans="3:5" ht="15.75" customHeight="1" x14ac:dyDescent="0.25">
      <c r="C736" s="182"/>
      <c r="D736" s="182"/>
      <c r="E736" s="183"/>
    </row>
    <row r="737" spans="3:5" ht="15.75" customHeight="1" x14ac:dyDescent="0.25">
      <c r="C737" s="182"/>
      <c r="D737" s="182"/>
      <c r="E737" s="183"/>
    </row>
    <row r="738" spans="3:5" ht="15.75" customHeight="1" x14ac:dyDescent="0.25">
      <c r="C738" s="182"/>
      <c r="D738" s="182"/>
      <c r="E738" s="183"/>
    </row>
    <row r="739" spans="3:5" ht="15.75" customHeight="1" x14ac:dyDescent="0.25">
      <c r="C739" s="182"/>
      <c r="D739" s="182"/>
      <c r="E739" s="183"/>
    </row>
    <row r="740" spans="3:5" ht="15.75" customHeight="1" x14ac:dyDescent="0.25">
      <c r="C740" s="182"/>
      <c r="D740" s="182"/>
      <c r="E740" s="183"/>
    </row>
    <row r="741" spans="3:5" ht="15.75" customHeight="1" x14ac:dyDescent="0.25">
      <c r="C741" s="182"/>
      <c r="D741" s="182"/>
      <c r="E741" s="183"/>
    </row>
    <row r="742" spans="3:5" ht="15.75" customHeight="1" x14ac:dyDescent="0.25">
      <c r="C742" s="182"/>
      <c r="D742" s="182"/>
      <c r="E742" s="183"/>
    </row>
    <row r="743" spans="3:5" ht="15.75" customHeight="1" x14ac:dyDescent="0.25">
      <c r="C743" s="182"/>
      <c r="D743" s="182"/>
      <c r="E743" s="183"/>
    </row>
    <row r="744" spans="3:5" ht="15.75" customHeight="1" x14ac:dyDescent="0.25">
      <c r="C744" s="182"/>
      <c r="D744" s="182"/>
      <c r="E744" s="183"/>
    </row>
    <row r="745" spans="3:5" ht="15.75" customHeight="1" x14ac:dyDescent="0.25">
      <c r="C745" s="182"/>
      <c r="D745" s="182"/>
      <c r="E745" s="183"/>
    </row>
    <row r="746" spans="3:5" ht="15.75" customHeight="1" x14ac:dyDescent="0.25">
      <c r="C746" s="182"/>
      <c r="D746" s="182"/>
      <c r="E746" s="183"/>
    </row>
    <row r="747" spans="3:5" ht="15.75" customHeight="1" x14ac:dyDescent="0.25">
      <c r="C747" s="182"/>
      <c r="D747" s="182"/>
      <c r="E747" s="183"/>
    </row>
    <row r="748" spans="3:5" ht="15.75" customHeight="1" x14ac:dyDescent="0.25">
      <c r="C748" s="182"/>
      <c r="D748" s="182"/>
      <c r="E748" s="183"/>
    </row>
    <row r="749" spans="3:5" ht="15.75" customHeight="1" x14ac:dyDescent="0.25">
      <c r="C749" s="182"/>
      <c r="D749" s="182"/>
      <c r="E749" s="183"/>
    </row>
    <row r="750" spans="3:5" ht="15.75" customHeight="1" x14ac:dyDescent="0.25">
      <c r="C750" s="182"/>
      <c r="D750" s="182"/>
      <c r="E750" s="183"/>
    </row>
    <row r="751" spans="3:5" ht="15.75" customHeight="1" x14ac:dyDescent="0.25">
      <c r="C751" s="182"/>
      <c r="D751" s="182"/>
      <c r="E751" s="183"/>
    </row>
    <row r="752" spans="3:5" ht="15.75" customHeight="1" x14ac:dyDescent="0.25">
      <c r="C752" s="182"/>
      <c r="D752" s="182"/>
      <c r="E752" s="183"/>
    </row>
    <row r="753" spans="3:5" ht="15.75" customHeight="1" x14ac:dyDescent="0.25">
      <c r="C753" s="182"/>
      <c r="D753" s="182"/>
      <c r="E753" s="183"/>
    </row>
    <row r="754" spans="3:5" ht="15.75" customHeight="1" x14ac:dyDescent="0.25">
      <c r="C754" s="182"/>
      <c r="D754" s="182"/>
      <c r="E754" s="183"/>
    </row>
    <row r="755" spans="3:5" ht="15.75" customHeight="1" x14ac:dyDescent="0.25">
      <c r="C755" s="182"/>
      <c r="D755" s="182"/>
      <c r="E755" s="183"/>
    </row>
    <row r="756" spans="3:5" ht="15.75" customHeight="1" x14ac:dyDescent="0.25">
      <c r="C756" s="182"/>
      <c r="D756" s="182"/>
      <c r="E756" s="183"/>
    </row>
    <row r="757" spans="3:5" ht="15.75" customHeight="1" x14ac:dyDescent="0.25">
      <c r="C757" s="182"/>
      <c r="D757" s="182"/>
      <c r="E757" s="183"/>
    </row>
    <row r="758" spans="3:5" ht="15.75" customHeight="1" x14ac:dyDescent="0.25">
      <c r="C758" s="182"/>
      <c r="D758" s="182"/>
      <c r="E758" s="183"/>
    </row>
    <row r="759" spans="3:5" ht="15.75" customHeight="1" x14ac:dyDescent="0.25">
      <c r="C759" s="182"/>
      <c r="D759" s="182"/>
      <c r="E759" s="183"/>
    </row>
    <row r="760" spans="3:5" ht="15.75" customHeight="1" x14ac:dyDescent="0.25">
      <c r="C760" s="182"/>
      <c r="D760" s="182"/>
      <c r="E760" s="183"/>
    </row>
    <row r="761" spans="3:5" ht="15.75" customHeight="1" x14ac:dyDescent="0.25">
      <c r="C761" s="182"/>
      <c r="D761" s="182"/>
      <c r="E761" s="183"/>
    </row>
    <row r="762" spans="3:5" ht="15.75" customHeight="1" x14ac:dyDescent="0.25">
      <c r="C762" s="182"/>
      <c r="D762" s="182"/>
      <c r="E762" s="183"/>
    </row>
    <row r="763" spans="3:5" ht="15.75" customHeight="1" x14ac:dyDescent="0.25">
      <c r="C763" s="182"/>
      <c r="D763" s="182"/>
      <c r="E763" s="183"/>
    </row>
    <row r="764" spans="3:5" ht="15.75" customHeight="1" x14ac:dyDescent="0.25">
      <c r="C764" s="182"/>
      <c r="D764" s="182"/>
      <c r="E764" s="183"/>
    </row>
    <row r="765" spans="3:5" ht="15.75" customHeight="1" x14ac:dyDescent="0.25">
      <c r="C765" s="182"/>
      <c r="D765" s="182"/>
      <c r="E765" s="183"/>
    </row>
    <row r="766" spans="3:5" ht="15.75" customHeight="1" x14ac:dyDescent="0.25">
      <c r="C766" s="182"/>
      <c r="D766" s="182"/>
      <c r="E766" s="183"/>
    </row>
    <row r="767" spans="3:5" ht="15.75" customHeight="1" x14ac:dyDescent="0.25">
      <c r="C767" s="182"/>
      <c r="D767" s="182"/>
      <c r="E767" s="183"/>
    </row>
    <row r="768" spans="3:5" ht="15.75" customHeight="1" x14ac:dyDescent="0.25">
      <c r="C768" s="182"/>
      <c r="D768" s="182"/>
      <c r="E768" s="183"/>
    </row>
    <row r="769" spans="3:5" ht="15.75" customHeight="1" x14ac:dyDescent="0.25">
      <c r="C769" s="182"/>
      <c r="D769" s="182"/>
      <c r="E769" s="183"/>
    </row>
    <row r="770" spans="3:5" ht="15.75" customHeight="1" x14ac:dyDescent="0.25">
      <c r="C770" s="182"/>
      <c r="D770" s="182"/>
      <c r="E770" s="183"/>
    </row>
    <row r="771" spans="3:5" ht="15.75" customHeight="1" x14ac:dyDescent="0.25">
      <c r="C771" s="182"/>
      <c r="D771" s="182"/>
      <c r="E771" s="183"/>
    </row>
    <row r="772" spans="3:5" ht="15.75" customHeight="1" x14ac:dyDescent="0.25">
      <c r="C772" s="182"/>
      <c r="D772" s="182"/>
      <c r="E772" s="183"/>
    </row>
    <row r="773" spans="3:5" ht="15.75" customHeight="1" x14ac:dyDescent="0.25">
      <c r="C773" s="182"/>
      <c r="D773" s="182"/>
      <c r="E773" s="183"/>
    </row>
    <row r="774" spans="3:5" ht="15.75" customHeight="1" x14ac:dyDescent="0.25">
      <c r="C774" s="182"/>
      <c r="D774" s="182"/>
      <c r="E774" s="183"/>
    </row>
    <row r="775" spans="3:5" ht="15.75" customHeight="1" x14ac:dyDescent="0.25">
      <c r="C775" s="182"/>
      <c r="D775" s="182"/>
      <c r="E775" s="183"/>
    </row>
    <row r="776" spans="3:5" ht="15.75" customHeight="1" x14ac:dyDescent="0.25">
      <c r="C776" s="182"/>
      <c r="D776" s="182"/>
      <c r="E776" s="183"/>
    </row>
    <row r="777" spans="3:5" ht="15.75" customHeight="1" x14ac:dyDescent="0.25">
      <c r="C777" s="182"/>
      <c r="D777" s="182"/>
      <c r="E777" s="183"/>
    </row>
    <row r="778" spans="3:5" ht="15.75" customHeight="1" x14ac:dyDescent="0.25">
      <c r="C778" s="182"/>
      <c r="D778" s="182"/>
      <c r="E778" s="183"/>
    </row>
    <row r="779" spans="3:5" ht="15.75" customHeight="1" x14ac:dyDescent="0.25">
      <c r="C779" s="182"/>
      <c r="D779" s="182"/>
      <c r="E779" s="183"/>
    </row>
    <row r="780" spans="3:5" ht="15.75" customHeight="1" x14ac:dyDescent="0.25">
      <c r="C780" s="182"/>
      <c r="D780" s="182"/>
      <c r="E780" s="183"/>
    </row>
    <row r="781" spans="3:5" ht="15.75" customHeight="1" x14ac:dyDescent="0.25">
      <c r="C781" s="182"/>
      <c r="D781" s="182"/>
      <c r="E781" s="183"/>
    </row>
    <row r="782" spans="3:5" ht="15.75" customHeight="1" x14ac:dyDescent="0.25">
      <c r="C782" s="182"/>
      <c r="D782" s="182"/>
      <c r="E782" s="183"/>
    </row>
    <row r="783" spans="3:5" ht="15.75" customHeight="1" x14ac:dyDescent="0.25">
      <c r="C783" s="182"/>
      <c r="D783" s="182"/>
      <c r="E783" s="183"/>
    </row>
    <row r="784" spans="3:5" ht="15.75" customHeight="1" x14ac:dyDescent="0.25">
      <c r="C784" s="182"/>
      <c r="D784" s="182"/>
      <c r="E784" s="183"/>
    </row>
    <row r="785" spans="3:5" ht="15.75" customHeight="1" x14ac:dyDescent="0.25">
      <c r="C785" s="182"/>
      <c r="D785" s="182"/>
      <c r="E785" s="183"/>
    </row>
    <row r="786" spans="3:5" ht="15.75" customHeight="1" x14ac:dyDescent="0.25">
      <c r="C786" s="182"/>
      <c r="D786" s="182"/>
      <c r="E786" s="183"/>
    </row>
    <row r="787" spans="3:5" ht="15.75" customHeight="1" x14ac:dyDescent="0.25">
      <c r="C787" s="182"/>
      <c r="D787" s="182"/>
      <c r="E787" s="183"/>
    </row>
    <row r="788" spans="3:5" ht="15.75" customHeight="1" x14ac:dyDescent="0.25">
      <c r="C788" s="182"/>
      <c r="D788" s="182"/>
      <c r="E788" s="183"/>
    </row>
    <row r="789" spans="3:5" ht="15.75" customHeight="1" x14ac:dyDescent="0.25">
      <c r="C789" s="182"/>
      <c r="D789" s="182"/>
      <c r="E789" s="183"/>
    </row>
    <row r="790" spans="3:5" ht="15.75" customHeight="1" x14ac:dyDescent="0.25">
      <c r="C790" s="182"/>
      <c r="D790" s="182"/>
      <c r="E790" s="183"/>
    </row>
    <row r="791" spans="3:5" ht="15.75" customHeight="1" x14ac:dyDescent="0.25">
      <c r="C791" s="182"/>
      <c r="D791" s="182"/>
      <c r="E791" s="183"/>
    </row>
    <row r="792" spans="3:5" ht="15.75" customHeight="1" x14ac:dyDescent="0.25">
      <c r="C792" s="182"/>
      <c r="D792" s="182"/>
      <c r="E792" s="183"/>
    </row>
    <row r="793" spans="3:5" ht="15.75" customHeight="1" x14ac:dyDescent="0.25">
      <c r="C793" s="182"/>
      <c r="D793" s="182"/>
      <c r="E793" s="183"/>
    </row>
    <row r="794" spans="3:5" ht="15.75" customHeight="1" x14ac:dyDescent="0.25">
      <c r="C794" s="182"/>
      <c r="D794" s="182"/>
      <c r="E794" s="183"/>
    </row>
    <row r="795" spans="3:5" ht="15.75" customHeight="1" x14ac:dyDescent="0.25">
      <c r="C795" s="182"/>
      <c r="D795" s="182"/>
      <c r="E795" s="183"/>
    </row>
    <row r="796" spans="3:5" ht="15.75" customHeight="1" x14ac:dyDescent="0.25">
      <c r="C796" s="182"/>
      <c r="D796" s="182"/>
      <c r="E796" s="183"/>
    </row>
    <row r="797" spans="3:5" ht="15.75" customHeight="1" x14ac:dyDescent="0.25">
      <c r="C797" s="182"/>
      <c r="D797" s="182"/>
      <c r="E797" s="183"/>
    </row>
    <row r="798" spans="3:5" ht="15.75" customHeight="1" x14ac:dyDescent="0.25">
      <c r="C798" s="182"/>
      <c r="D798" s="182"/>
      <c r="E798" s="183"/>
    </row>
    <row r="799" spans="3:5" ht="15.75" customHeight="1" x14ac:dyDescent="0.25">
      <c r="C799" s="182"/>
      <c r="D799" s="182"/>
      <c r="E799" s="183"/>
    </row>
    <row r="800" spans="3:5" ht="15.75" customHeight="1" x14ac:dyDescent="0.25">
      <c r="C800" s="182"/>
      <c r="D800" s="182"/>
      <c r="E800" s="183"/>
    </row>
    <row r="801" spans="3:5" ht="15.75" customHeight="1" x14ac:dyDescent="0.25">
      <c r="C801" s="182"/>
      <c r="D801" s="182"/>
      <c r="E801" s="183"/>
    </row>
    <row r="802" spans="3:5" ht="15.75" customHeight="1" x14ac:dyDescent="0.25">
      <c r="C802" s="182"/>
      <c r="D802" s="182"/>
      <c r="E802" s="183"/>
    </row>
    <row r="803" spans="3:5" ht="15.75" customHeight="1" x14ac:dyDescent="0.25">
      <c r="C803" s="182"/>
      <c r="D803" s="182"/>
      <c r="E803" s="183"/>
    </row>
    <row r="804" spans="3:5" ht="15.75" customHeight="1" x14ac:dyDescent="0.25">
      <c r="C804" s="182"/>
      <c r="D804" s="182"/>
      <c r="E804" s="183"/>
    </row>
    <row r="805" spans="3:5" ht="15.75" customHeight="1" x14ac:dyDescent="0.25">
      <c r="C805" s="182"/>
      <c r="D805" s="182"/>
      <c r="E805" s="183"/>
    </row>
    <row r="806" spans="3:5" ht="15.75" customHeight="1" x14ac:dyDescent="0.25">
      <c r="C806" s="182"/>
      <c r="D806" s="182"/>
      <c r="E806" s="183"/>
    </row>
    <row r="807" spans="3:5" ht="15.75" customHeight="1" x14ac:dyDescent="0.25">
      <c r="C807" s="182"/>
      <c r="D807" s="182"/>
      <c r="E807" s="183"/>
    </row>
    <row r="808" spans="3:5" ht="15.75" customHeight="1" x14ac:dyDescent="0.25">
      <c r="C808" s="182"/>
      <c r="D808" s="182"/>
      <c r="E808" s="183"/>
    </row>
    <row r="809" spans="3:5" ht="15.75" customHeight="1" x14ac:dyDescent="0.25">
      <c r="C809" s="182"/>
      <c r="D809" s="182"/>
      <c r="E809" s="183"/>
    </row>
    <row r="810" spans="3:5" ht="15.75" customHeight="1" x14ac:dyDescent="0.25">
      <c r="C810" s="182"/>
      <c r="D810" s="182"/>
      <c r="E810" s="183"/>
    </row>
    <row r="811" spans="3:5" ht="15.75" customHeight="1" x14ac:dyDescent="0.25">
      <c r="C811" s="182"/>
      <c r="D811" s="182"/>
      <c r="E811" s="183"/>
    </row>
    <row r="812" spans="3:5" ht="15.75" customHeight="1" x14ac:dyDescent="0.25">
      <c r="C812" s="182"/>
      <c r="D812" s="182"/>
      <c r="E812" s="183"/>
    </row>
    <row r="813" spans="3:5" ht="15.75" customHeight="1" x14ac:dyDescent="0.25">
      <c r="C813" s="182"/>
      <c r="D813" s="182"/>
      <c r="E813" s="183"/>
    </row>
    <row r="814" spans="3:5" ht="15.75" customHeight="1" x14ac:dyDescent="0.25">
      <c r="C814" s="182"/>
      <c r="D814" s="182"/>
      <c r="E814" s="183"/>
    </row>
    <row r="815" spans="3:5" ht="15.75" customHeight="1" x14ac:dyDescent="0.25">
      <c r="C815" s="182"/>
      <c r="D815" s="182"/>
      <c r="E815" s="183"/>
    </row>
    <row r="816" spans="3:5" ht="15.75" customHeight="1" x14ac:dyDescent="0.25">
      <c r="C816" s="182"/>
      <c r="D816" s="182"/>
      <c r="E816" s="183"/>
    </row>
    <row r="817" spans="3:5" ht="15.75" customHeight="1" x14ac:dyDescent="0.25">
      <c r="C817" s="182"/>
      <c r="D817" s="182"/>
      <c r="E817" s="183"/>
    </row>
    <row r="818" spans="3:5" ht="15.75" customHeight="1" x14ac:dyDescent="0.25">
      <c r="C818" s="182"/>
      <c r="D818" s="182"/>
      <c r="E818" s="183"/>
    </row>
    <row r="819" spans="3:5" ht="15.75" customHeight="1" x14ac:dyDescent="0.25">
      <c r="C819" s="182"/>
      <c r="D819" s="182"/>
      <c r="E819" s="183"/>
    </row>
    <row r="820" spans="3:5" ht="15.75" customHeight="1" x14ac:dyDescent="0.25">
      <c r="C820" s="182"/>
      <c r="D820" s="182"/>
      <c r="E820" s="183"/>
    </row>
    <row r="821" spans="3:5" ht="15.75" customHeight="1" x14ac:dyDescent="0.25">
      <c r="C821" s="182"/>
      <c r="D821" s="182"/>
      <c r="E821" s="183"/>
    </row>
    <row r="822" spans="3:5" ht="15.75" customHeight="1" x14ac:dyDescent="0.25">
      <c r="C822" s="182"/>
      <c r="D822" s="182"/>
      <c r="E822" s="183"/>
    </row>
    <row r="823" spans="3:5" ht="15.75" customHeight="1" x14ac:dyDescent="0.25">
      <c r="C823" s="182"/>
      <c r="D823" s="182"/>
      <c r="E823" s="183"/>
    </row>
    <row r="824" spans="3:5" ht="15.75" customHeight="1" x14ac:dyDescent="0.25">
      <c r="C824" s="182"/>
      <c r="D824" s="182"/>
      <c r="E824" s="183"/>
    </row>
    <row r="825" spans="3:5" ht="15.75" customHeight="1" x14ac:dyDescent="0.25">
      <c r="C825" s="182"/>
      <c r="D825" s="182"/>
      <c r="E825" s="183"/>
    </row>
    <row r="826" spans="3:5" ht="15.75" customHeight="1" x14ac:dyDescent="0.25">
      <c r="C826" s="182"/>
      <c r="D826" s="182"/>
      <c r="E826" s="183"/>
    </row>
    <row r="827" spans="3:5" ht="15.75" customHeight="1" x14ac:dyDescent="0.25">
      <c r="C827" s="182"/>
      <c r="D827" s="182"/>
      <c r="E827" s="183"/>
    </row>
    <row r="828" spans="3:5" ht="15.75" customHeight="1" x14ac:dyDescent="0.25">
      <c r="C828" s="182"/>
      <c r="D828" s="182"/>
      <c r="E828" s="183"/>
    </row>
    <row r="829" spans="3:5" ht="15.75" customHeight="1" x14ac:dyDescent="0.25">
      <c r="C829" s="182"/>
      <c r="D829" s="182"/>
      <c r="E829" s="183"/>
    </row>
    <row r="830" spans="3:5" ht="15.75" customHeight="1" x14ac:dyDescent="0.25">
      <c r="C830" s="182"/>
      <c r="D830" s="182"/>
      <c r="E830" s="183"/>
    </row>
    <row r="831" spans="3:5" ht="15.75" customHeight="1" x14ac:dyDescent="0.25">
      <c r="C831" s="182"/>
      <c r="D831" s="182"/>
      <c r="E831" s="183"/>
    </row>
    <row r="832" spans="3:5" ht="15.75" customHeight="1" x14ac:dyDescent="0.25">
      <c r="C832" s="182"/>
      <c r="D832" s="182"/>
      <c r="E832" s="183"/>
    </row>
    <row r="833" spans="3:5" ht="15.75" customHeight="1" x14ac:dyDescent="0.25">
      <c r="C833" s="182"/>
      <c r="D833" s="182"/>
      <c r="E833" s="183"/>
    </row>
    <row r="834" spans="3:5" ht="15.75" customHeight="1" x14ac:dyDescent="0.25">
      <c r="C834" s="182"/>
      <c r="D834" s="182"/>
      <c r="E834" s="183"/>
    </row>
    <row r="835" spans="3:5" ht="15.75" customHeight="1" x14ac:dyDescent="0.25">
      <c r="C835" s="182"/>
      <c r="D835" s="182"/>
      <c r="E835" s="183"/>
    </row>
    <row r="836" spans="3:5" ht="15.75" customHeight="1" x14ac:dyDescent="0.25">
      <c r="C836" s="182"/>
      <c r="D836" s="182"/>
      <c r="E836" s="183"/>
    </row>
    <row r="837" spans="3:5" ht="15.75" customHeight="1" x14ac:dyDescent="0.25">
      <c r="C837" s="182"/>
      <c r="D837" s="182"/>
      <c r="E837" s="183"/>
    </row>
    <row r="838" spans="3:5" ht="15.75" customHeight="1" x14ac:dyDescent="0.25">
      <c r="C838" s="182"/>
      <c r="D838" s="182"/>
      <c r="E838" s="183"/>
    </row>
    <row r="839" spans="3:5" ht="15.75" customHeight="1" x14ac:dyDescent="0.25">
      <c r="C839" s="182"/>
      <c r="D839" s="182"/>
      <c r="E839" s="183"/>
    </row>
    <row r="840" spans="3:5" ht="15.75" customHeight="1" x14ac:dyDescent="0.25">
      <c r="C840" s="182"/>
      <c r="D840" s="182"/>
      <c r="E840" s="183"/>
    </row>
    <row r="841" spans="3:5" ht="15.75" customHeight="1" x14ac:dyDescent="0.25">
      <c r="C841" s="182"/>
      <c r="D841" s="182"/>
      <c r="E841" s="183"/>
    </row>
    <row r="842" spans="3:5" ht="15.75" customHeight="1" x14ac:dyDescent="0.25">
      <c r="C842" s="182"/>
      <c r="D842" s="182"/>
      <c r="E842" s="183"/>
    </row>
    <row r="843" spans="3:5" ht="15.75" customHeight="1" x14ac:dyDescent="0.25">
      <c r="C843" s="182"/>
      <c r="D843" s="182"/>
      <c r="E843" s="183"/>
    </row>
    <row r="844" spans="3:5" ht="15.75" customHeight="1" x14ac:dyDescent="0.25">
      <c r="C844" s="182"/>
      <c r="D844" s="182"/>
      <c r="E844" s="183"/>
    </row>
    <row r="845" spans="3:5" ht="15.75" customHeight="1" x14ac:dyDescent="0.25">
      <c r="C845" s="182"/>
      <c r="D845" s="182"/>
      <c r="E845" s="183"/>
    </row>
    <row r="846" spans="3:5" ht="15.75" customHeight="1" x14ac:dyDescent="0.25">
      <c r="C846" s="182"/>
      <c r="D846" s="182"/>
      <c r="E846" s="183"/>
    </row>
    <row r="847" spans="3:5" ht="15.75" customHeight="1" x14ac:dyDescent="0.25">
      <c r="C847" s="182"/>
      <c r="D847" s="182"/>
      <c r="E847" s="183"/>
    </row>
    <row r="848" spans="3:5" ht="15.75" customHeight="1" x14ac:dyDescent="0.25">
      <c r="C848" s="182"/>
      <c r="D848" s="182"/>
      <c r="E848" s="183"/>
    </row>
    <row r="849" spans="3:5" ht="15.75" customHeight="1" x14ac:dyDescent="0.25">
      <c r="C849" s="182"/>
      <c r="D849" s="182"/>
      <c r="E849" s="183"/>
    </row>
    <row r="850" spans="3:5" ht="15.75" customHeight="1" x14ac:dyDescent="0.25">
      <c r="C850" s="182"/>
      <c r="D850" s="182"/>
      <c r="E850" s="183"/>
    </row>
    <row r="851" spans="3:5" ht="15.75" customHeight="1" x14ac:dyDescent="0.25">
      <c r="C851" s="182"/>
      <c r="D851" s="182"/>
      <c r="E851" s="183"/>
    </row>
    <row r="852" spans="3:5" ht="15.75" customHeight="1" x14ac:dyDescent="0.25">
      <c r="C852" s="182"/>
      <c r="D852" s="182"/>
      <c r="E852" s="183"/>
    </row>
    <row r="853" spans="3:5" ht="15.75" customHeight="1" x14ac:dyDescent="0.25">
      <c r="C853" s="182"/>
      <c r="D853" s="182"/>
      <c r="E853" s="183"/>
    </row>
    <row r="854" spans="3:5" ht="15.75" customHeight="1" x14ac:dyDescent="0.25">
      <c r="C854" s="182"/>
      <c r="D854" s="182"/>
      <c r="E854" s="183"/>
    </row>
    <row r="855" spans="3:5" ht="15.75" customHeight="1" x14ac:dyDescent="0.25">
      <c r="C855" s="182"/>
      <c r="D855" s="182"/>
      <c r="E855" s="183"/>
    </row>
    <row r="856" spans="3:5" ht="15.75" customHeight="1" x14ac:dyDescent="0.25">
      <c r="C856" s="182"/>
      <c r="D856" s="182"/>
      <c r="E856" s="183"/>
    </row>
    <row r="857" spans="3:5" ht="15.75" customHeight="1" x14ac:dyDescent="0.25">
      <c r="C857" s="182"/>
      <c r="D857" s="182"/>
      <c r="E857" s="183"/>
    </row>
    <row r="858" spans="3:5" ht="15.75" customHeight="1" x14ac:dyDescent="0.25">
      <c r="C858" s="182"/>
      <c r="D858" s="182"/>
      <c r="E858" s="183"/>
    </row>
    <row r="859" spans="3:5" ht="15.75" customHeight="1" x14ac:dyDescent="0.25">
      <c r="C859" s="182"/>
      <c r="D859" s="182"/>
      <c r="E859" s="183"/>
    </row>
    <row r="860" spans="3:5" ht="15.75" customHeight="1" x14ac:dyDescent="0.25">
      <c r="C860" s="182"/>
      <c r="D860" s="182"/>
      <c r="E860" s="183"/>
    </row>
    <row r="861" spans="3:5" ht="15.75" customHeight="1" x14ac:dyDescent="0.25">
      <c r="C861" s="182"/>
      <c r="D861" s="182"/>
      <c r="E861" s="183"/>
    </row>
    <row r="862" spans="3:5" ht="15.75" customHeight="1" x14ac:dyDescent="0.25">
      <c r="C862" s="182"/>
      <c r="D862" s="182"/>
      <c r="E862" s="183"/>
    </row>
    <row r="863" spans="3:5" ht="15.75" customHeight="1" x14ac:dyDescent="0.25">
      <c r="C863" s="182"/>
      <c r="D863" s="182"/>
      <c r="E863" s="183"/>
    </row>
    <row r="864" spans="3:5" ht="15.75" customHeight="1" x14ac:dyDescent="0.25">
      <c r="C864" s="182"/>
      <c r="D864" s="182"/>
      <c r="E864" s="183"/>
    </row>
    <row r="865" spans="3:5" ht="15.75" customHeight="1" x14ac:dyDescent="0.25">
      <c r="C865" s="182"/>
      <c r="D865" s="182"/>
      <c r="E865" s="183"/>
    </row>
    <row r="866" spans="3:5" ht="15.75" customHeight="1" x14ac:dyDescent="0.25">
      <c r="C866" s="182"/>
      <c r="D866" s="182"/>
      <c r="E866" s="183"/>
    </row>
    <row r="867" spans="3:5" ht="15.75" customHeight="1" x14ac:dyDescent="0.25">
      <c r="C867" s="182"/>
      <c r="D867" s="182"/>
      <c r="E867" s="183"/>
    </row>
    <row r="868" spans="3:5" ht="15.75" customHeight="1" x14ac:dyDescent="0.25">
      <c r="C868" s="182"/>
      <c r="D868" s="182"/>
      <c r="E868" s="183"/>
    </row>
    <row r="869" spans="3:5" ht="15.75" customHeight="1" x14ac:dyDescent="0.25">
      <c r="C869" s="182"/>
      <c r="D869" s="182"/>
      <c r="E869" s="183"/>
    </row>
    <row r="870" spans="3:5" ht="15.75" customHeight="1" x14ac:dyDescent="0.25">
      <c r="C870" s="182"/>
      <c r="D870" s="182"/>
      <c r="E870" s="183"/>
    </row>
    <row r="871" spans="3:5" ht="15.75" customHeight="1" x14ac:dyDescent="0.25">
      <c r="C871" s="182"/>
      <c r="D871" s="182"/>
      <c r="E871" s="183"/>
    </row>
    <row r="872" spans="3:5" ht="15.75" customHeight="1" x14ac:dyDescent="0.25">
      <c r="C872" s="182"/>
      <c r="D872" s="182"/>
      <c r="E872" s="183"/>
    </row>
    <row r="873" spans="3:5" ht="15.75" customHeight="1" x14ac:dyDescent="0.25">
      <c r="C873" s="182"/>
      <c r="D873" s="182"/>
      <c r="E873" s="183"/>
    </row>
    <row r="874" spans="3:5" ht="15.75" customHeight="1" x14ac:dyDescent="0.25">
      <c r="C874" s="182"/>
      <c r="D874" s="182"/>
      <c r="E874" s="183"/>
    </row>
    <row r="875" spans="3:5" ht="15.75" customHeight="1" x14ac:dyDescent="0.25">
      <c r="C875" s="182"/>
      <c r="D875" s="182"/>
      <c r="E875" s="183"/>
    </row>
    <row r="876" spans="3:5" ht="15.75" customHeight="1" x14ac:dyDescent="0.25">
      <c r="C876" s="182"/>
      <c r="D876" s="182"/>
      <c r="E876" s="183"/>
    </row>
    <row r="877" spans="3:5" ht="15.75" customHeight="1" x14ac:dyDescent="0.25">
      <c r="C877" s="182"/>
      <c r="D877" s="182"/>
      <c r="E877" s="183"/>
    </row>
    <row r="878" spans="3:5" ht="15.75" customHeight="1" x14ac:dyDescent="0.25">
      <c r="C878" s="182"/>
      <c r="D878" s="182"/>
      <c r="E878" s="183"/>
    </row>
    <row r="879" spans="3:5" ht="15.75" customHeight="1" x14ac:dyDescent="0.25">
      <c r="C879" s="182"/>
      <c r="D879" s="182"/>
      <c r="E879" s="183"/>
    </row>
    <row r="880" spans="3:5" ht="15.75" customHeight="1" x14ac:dyDescent="0.25">
      <c r="C880" s="182"/>
      <c r="D880" s="182"/>
      <c r="E880" s="183"/>
    </row>
    <row r="881" spans="3:5" ht="15.75" customHeight="1" x14ac:dyDescent="0.25">
      <c r="C881" s="182"/>
      <c r="D881" s="182"/>
      <c r="E881" s="183"/>
    </row>
    <row r="882" spans="3:5" ht="15.75" customHeight="1" x14ac:dyDescent="0.25">
      <c r="C882" s="182"/>
      <c r="D882" s="182"/>
      <c r="E882" s="183"/>
    </row>
    <row r="883" spans="3:5" ht="15.75" customHeight="1" x14ac:dyDescent="0.25">
      <c r="C883" s="182"/>
      <c r="D883" s="182"/>
      <c r="E883" s="183"/>
    </row>
    <row r="884" spans="3:5" ht="15.75" customHeight="1" x14ac:dyDescent="0.25">
      <c r="C884" s="182"/>
      <c r="D884" s="182"/>
      <c r="E884" s="183"/>
    </row>
    <row r="885" spans="3:5" ht="15.75" customHeight="1" x14ac:dyDescent="0.25">
      <c r="C885" s="182"/>
      <c r="D885" s="182"/>
      <c r="E885" s="183"/>
    </row>
    <row r="886" spans="3:5" ht="15.75" customHeight="1" x14ac:dyDescent="0.25">
      <c r="C886" s="182"/>
      <c r="D886" s="182"/>
      <c r="E886" s="183"/>
    </row>
    <row r="887" spans="3:5" ht="15.75" customHeight="1" x14ac:dyDescent="0.25">
      <c r="C887" s="182"/>
      <c r="D887" s="182"/>
      <c r="E887" s="183"/>
    </row>
    <row r="888" spans="3:5" ht="15.75" customHeight="1" x14ac:dyDescent="0.25">
      <c r="C888" s="182"/>
      <c r="D888" s="182"/>
      <c r="E888" s="183"/>
    </row>
    <row r="889" spans="3:5" ht="15.75" customHeight="1" x14ac:dyDescent="0.25">
      <c r="C889" s="182"/>
      <c r="D889" s="182"/>
      <c r="E889" s="183"/>
    </row>
    <row r="890" spans="3:5" ht="15.75" customHeight="1" x14ac:dyDescent="0.25">
      <c r="C890" s="182"/>
      <c r="D890" s="182"/>
      <c r="E890" s="183"/>
    </row>
    <row r="891" spans="3:5" ht="15.75" customHeight="1" x14ac:dyDescent="0.25">
      <c r="C891" s="182"/>
      <c r="D891" s="182"/>
      <c r="E891" s="183"/>
    </row>
    <row r="892" spans="3:5" ht="15.75" customHeight="1" x14ac:dyDescent="0.25">
      <c r="C892" s="182"/>
      <c r="D892" s="182"/>
      <c r="E892" s="183"/>
    </row>
    <row r="893" spans="3:5" ht="15.75" customHeight="1" x14ac:dyDescent="0.25">
      <c r="C893" s="182"/>
      <c r="D893" s="182"/>
      <c r="E893" s="183"/>
    </row>
    <row r="894" spans="3:5" ht="15.75" customHeight="1" x14ac:dyDescent="0.25">
      <c r="C894" s="182"/>
      <c r="D894" s="182"/>
      <c r="E894" s="183"/>
    </row>
    <row r="895" spans="3:5" ht="15.75" customHeight="1" x14ac:dyDescent="0.25">
      <c r="C895" s="182"/>
      <c r="D895" s="182"/>
      <c r="E895" s="183"/>
    </row>
    <row r="896" spans="3:5" ht="15.75" customHeight="1" x14ac:dyDescent="0.25">
      <c r="C896" s="182"/>
      <c r="D896" s="182"/>
      <c r="E896" s="183"/>
    </row>
    <row r="897" spans="3:5" ht="15.75" customHeight="1" x14ac:dyDescent="0.25">
      <c r="C897" s="182"/>
      <c r="D897" s="182"/>
      <c r="E897" s="183"/>
    </row>
    <row r="898" spans="3:5" ht="15.75" customHeight="1" x14ac:dyDescent="0.25">
      <c r="C898" s="182"/>
      <c r="D898" s="182"/>
      <c r="E898" s="183"/>
    </row>
    <row r="899" spans="3:5" ht="15.75" customHeight="1" x14ac:dyDescent="0.25">
      <c r="C899" s="182"/>
      <c r="D899" s="182"/>
      <c r="E899" s="183"/>
    </row>
    <row r="900" spans="3:5" ht="15.75" customHeight="1" x14ac:dyDescent="0.25">
      <c r="C900" s="182"/>
      <c r="D900" s="182"/>
      <c r="E900" s="183"/>
    </row>
    <row r="901" spans="3:5" ht="15.75" customHeight="1" x14ac:dyDescent="0.25">
      <c r="C901" s="182"/>
      <c r="D901" s="182"/>
      <c r="E901" s="183"/>
    </row>
    <row r="902" spans="3:5" ht="15.75" customHeight="1" x14ac:dyDescent="0.25">
      <c r="C902" s="182"/>
      <c r="D902" s="182"/>
      <c r="E902" s="183"/>
    </row>
    <row r="903" spans="3:5" ht="15.75" customHeight="1" x14ac:dyDescent="0.25">
      <c r="C903" s="182"/>
      <c r="D903" s="182"/>
      <c r="E903" s="183"/>
    </row>
    <row r="904" spans="3:5" ht="15.75" customHeight="1" x14ac:dyDescent="0.25">
      <c r="C904" s="182"/>
      <c r="D904" s="182"/>
      <c r="E904" s="183"/>
    </row>
    <row r="905" spans="3:5" ht="15.75" customHeight="1" x14ac:dyDescent="0.25">
      <c r="C905" s="182"/>
      <c r="D905" s="182"/>
      <c r="E905" s="183"/>
    </row>
    <row r="906" spans="3:5" ht="15.75" customHeight="1" x14ac:dyDescent="0.25">
      <c r="C906" s="182"/>
      <c r="D906" s="182"/>
      <c r="E906" s="183"/>
    </row>
    <row r="907" spans="3:5" ht="15.75" customHeight="1" x14ac:dyDescent="0.25">
      <c r="C907" s="182"/>
      <c r="D907" s="182"/>
      <c r="E907" s="183"/>
    </row>
    <row r="908" spans="3:5" ht="15.75" customHeight="1" x14ac:dyDescent="0.25">
      <c r="C908" s="182"/>
      <c r="D908" s="182"/>
      <c r="E908" s="183"/>
    </row>
    <row r="909" spans="3:5" ht="15.75" customHeight="1" x14ac:dyDescent="0.25">
      <c r="C909" s="182"/>
      <c r="D909" s="182"/>
      <c r="E909" s="183"/>
    </row>
    <row r="910" spans="3:5" ht="15.75" customHeight="1" x14ac:dyDescent="0.25">
      <c r="C910" s="182"/>
      <c r="D910" s="182"/>
      <c r="E910" s="183"/>
    </row>
    <row r="911" spans="3:5" ht="15.75" customHeight="1" x14ac:dyDescent="0.25">
      <c r="C911" s="182"/>
      <c r="D911" s="182"/>
      <c r="E911" s="183"/>
    </row>
    <row r="912" spans="3:5" ht="15.75" customHeight="1" x14ac:dyDescent="0.25">
      <c r="C912" s="182"/>
      <c r="D912" s="182"/>
      <c r="E912" s="183"/>
    </row>
    <row r="913" spans="3:5" ht="15.75" customHeight="1" x14ac:dyDescent="0.25">
      <c r="C913" s="182"/>
      <c r="D913" s="182"/>
      <c r="E913" s="183"/>
    </row>
    <row r="914" spans="3:5" ht="15.75" customHeight="1" x14ac:dyDescent="0.25">
      <c r="C914" s="182"/>
      <c r="D914" s="182"/>
      <c r="E914" s="183"/>
    </row>
    <row r="915" spans="3:5" ht="15.75" customHeight="1" x14ac:dyDescent="0.25">
      <c r="C915" s="182"/>
      <c r="D915" s="182"/>
      <c r="E915" s="183"/>
    </row>
    <row r="916" spans="3:5" ht="15.75" customHeight="1" x14ac:dyDescent="0.25">
      <c r="C916" s="182"/>
      <c r="D916" s="182"/>
      <c r="E916" s="183"/>
    </row>
    <row r="917" spans="3:5" ht="15.75" customHeight="1" x14ac:dyDescent="0.25">
      <c r="C917" s="182"/>
      <c r="D917" s="182"/>
      <c r="E917" s="183"/>
    </row>
    <row r="918" spans="3:5" ht="15.75" customHeight="1" x14ac:dyDescent="0.25">
      <c r="C918" s="182"/>
      <c r="D918" s="182"/>
      <c r="E918" s="183"/>
    </row>
    <row r="919" spans="3:5" ht="15.75" customHeight="1" x14ac:dyDescent="0.25">
      <c r="C919" s="182"/>
      <c r="D919" s="182"/>
      <c r="E919" s="183"/>
    </row>
    <row r="920" spans="3:5" ht="15.75" customHeight="1" x14ac:dyDescent="0.25">
      <c r="C920" s="182"/>
      <c r="D920" s="182"/>
      <c r="E920" s="183"/>
    </row>
    <row r="921" spans="3:5" ht="15.75" customHeight="1" x14ac:dyDescent="0.25">
      <c r="C921" s="182"/>
      <c r="D921" s="182"/>
      <c r="E921" s="183"/>
    </row>
    <row r="922" spans="3:5" ht="15.75" customHeight="1" x14ac:dyDescent="0.25">
      <c r="C922" s="182"/>
      <c r="D922" s="182"/>
      <c r="E922" s="183"/>
    </row>
    <row r="923" spans="3:5" ht="15.75" customHeight="1" x14ac:dyDescent="0.25">
      <c r="C923" s="182"/>
      <c r="D923" s="182"/>
      <c r="E923" s="183"/>
    </row>
    <row r="924" spans="3:5" ht="15.75" customHeight="1" x14ac:dyDescent="0.25">
      <c r="C924" s="182"/>
      <c r="D924" s="182"/>
      <c r="E924" s="183"/>
    </row>
    <row r="925" spans="3:5" ht="15.75" customHeight="1" x14ac:dyDescent="0.25">
      <c r="C925" s="182"/>
      <c r="D925" s="182"/>
      <c r="E925" s="183"/>
    </row>
    <row r="926" spans="3:5" ht="15.75" customHeight="1" x14ac:dyDescent="0.25">
      <c r="C926" s="182"/>
      <c r="D926" s="182"/>
      <c r="E926" s="183"/>
    </row>
    <row r="927" spans="3:5" ht="15.75" customHeight="1" x14ac:dyDescent="0.25">
      <c r="C927" s="182"/>
      <c r="D927" s="182"/>
      <c r="E927" s="183"/>
    </row>
    <row r="928" spans="3:5" ht="15.75" customHeight="1" x14ac:dyDescent="0.25">
      <c r="C928" s="182"/>
      <c r="D928" s="182"/>
      <c r="E928" s="183"/>
    </row>
    <row r="929" spans="3:5" ht="15.75" customHeight="1" x14ac:dyDescent="0.25">
      <c r="C929" s="182"/>
      <c r="D929" s="182"/>
      <c r="E929" s="183"/>
    </row>
    <row r="930" spans="3:5" ht="15.75" customHeight="1" x14ac:dyDescent="0.25">
      <c r="C930" s="182"/>
      <c r="D930" s="182"/>
      <c r="E930" s="183"/>
    </row>
    <row r="931" spans="3:5" ht="15.75" customHeight="1" x14ac:dyDescent="0.25">
      <c r="C931" s="182"/>
      <c r="D931" s="182"/>
      <c r="E931" s="183"/>
    </row>
    <row r="932" spans="3:5" ht="15.75" customHeight="1" x14ac:dyDescent="0.25">
      <c r="C932" s="182"/>
      <c r="D932" s="182"/>
      <c r="E932" s="183"/>
    </row>
    <row r="933" spans="3:5" ht="15.75" customHeight="1" x14ac:dyDescent="0.25">
      <c r="C933" s="182"/>
      <c r="D933" s="182"/>
      <c r="E933" s="183"/>
    </row>
    <row r="934" spans="3:5" ht="15.75" customHeight="1" x14ac:dyDescent="0.25">
      <c r="C934" s="182"/>
      <c r="D934" s="182"/>
      <c r="E934" s="183"/>
    </row>
    <row r="935" spans="3:5" ht="15.75" customHeight="1" x14ac:dyDescent="0.25">
      <c r="C935" s="182"/>
      <c r="D935" s="182"/>
      <c r="E935" s="183"/>
    </row>
    <row r="936" spans="3:5" ht="15.75" customHeight="1" x14ac:dyDescent="0.25">
      <c r="C936" s="182"/>
      <c r="D936" s="182"/>
      <c r="E936" s="183"/>
    </row>
    <row r="937" spans="3:5" ht="15.75" customHeight="1" x14ac:dyDescent="0.25">
      <c r="C937" s="182"/>
      <c r="D937" s="182"/>
      <c r="E937" s="183"/>
    </row>
    <row r="938" spans="3:5" ht="15.75" customHeight="1" x14ac:dyDescent="0.25">
      <c r="C938" s="182"/>
      <c r="D938" s="182"/>
      <c r="E938" s="183"/>
    </row>
    <row r="939" spans="3:5" ht="15.75" customHeight="1" x14ac:dyDescent="0.25">
      <c r="C939" s="182"/>
      <c r="D939" s="182"/>
      <c r="E939" s="183"/>
    </row>
    <row r="940" spans="3:5" ht="15.75" customHeight="1" x14ac:dyDescent="0.25">
      <c r="C940" s="182"/>
      <c r="D940" s="182"/>
      <c r="E940" s="183"/>
    </row>
    <row r="941" spans="3:5" ht="15.75" customHeight="1" x14ac:dyDescent="0.25">
      <c r="C941" s="182"/>
      <c r="D941" s="182"/>
      <c r="E941" s="183"/>
    </row>
    <row r="942" spans="3:5" ht="15.75" customHeight="1" x14ac:dyDescent="0.25">
      <c r="C942" s="182"/>
      <c r="D942" s="182"/>
      <c r="E942" s="183"/>
    </row>
    <row r="943" spans="3:5" ht="15.75" customHeight="1" x14ac:dyDescent="0.25">
      <c r="C943" s="182"/>
      <c r="D943" s="182"/>
      <c r="E943" s="183"/>
    </row>
    <row r="944" spans="3:5" ht="15.75" customHeight="1" x14ac:dyDescent="0.25">
      <c r="C944" s="182"/>
      <c r="D944" s="182"/>
      <c r="E944" s="183"/>
    </row>
    <row r="945" spans="3:5" ht="15.75" customHeight="1" x14ac:dyDescent="0.25">
      <c r="C945" s="182"/>
      <c r="D945" s="182"/>
      <c r="E945" s="183"/>
    </row>
    <row r="946" spans="3:5" ht="15.75" customHeight="1" x14ac:dyDescent="0.25">
      <c r="C946" s="182"/>
      <c r="D946" s="182"/>
      <c r="E946" s="183"/>
    </row>
    <row r="947" spans="3:5" ht="15.75" customHeight="1" x14ac:dyDescent="0.25">
      <c r="C947" s="182"/>
      <c r="D947" s="182"/>
      <c r="E947" s="183"/>
    </row>
    <row r="948" spans="3:5" ht="15.75" customHeight="1" x14ac:dyDescent="0.25">
      <c r="C948" s="182"/>
      <c r="D948" s="182"/>
      <c r="E948" s="183"/>
    </row>
    <row r="949" spans="3:5" ht="15.75" customHeight="1" x14ac:dyDescent="0.25">
      <c r="C949" s="182"/>
      <c r="D949" s="182"/>
      <c r="E949" s="183"/>
    </row>
    <row r="950" spans="3:5" ht="15.75" customHeight="1" x14ac:dyDescent="0.25">
      <c r="C950" s="182"/>
      <c r="D950" s="182"/>
      <c r="E950" s="183"/>
    </row>
    <row r="951" spans="3:5" ht="15.75" customHeight="1" x14ac:dyDescent="0.25">
      <c r="C951" s="182"/>
      <c r="D951" s="182"/>
      <c r="E951" s="183"/>
    </row>
    <row r="952" spans="3:5" ht="15.75" customHeight="1" x14ac:dyDescent="0.25">
      <c r="C952" s="182"/>
      <c r="D952" s="182"/>
      <c r="E952" s="183"/>
    </row>
    <row r="953" spans="3:5" ht="15.75" customHeight="1" x14ac:dyDescent="0.25">
      <c r="C953" s="182"/>
      <c r="D953" s="182"/>
      <c r="E953" s="183"/>
    </row>
    <row r="954" spans="3:5" ht="15.75" customHeight="1" x14ac:dyDescent="0.25">
      <c r="C954" s="182"/>
      <c r="D954" s="182"/>
      <c r="E954" s="183"/>
    </row>
    <row r="955" spans="3:5" ht="15.75" customHeight="1" x14ac:dyDescent="0.25">
      <c r="C955" s="182"/>
      <c r="D955" s="182"/>
      <c r="E955" s="183"/>
    </row>
    <row r="956" spans="3:5" ht="15.75" customHeight="1" x14ac:dyDescent="0.25">
      <c r="C956" s="182"/>
      <c r="D956" s="182"/>
      <c r="E956" s="183"/>
    </row>
    <row r="957" spans="3:5" ht="15.75" customHeight="1" x14ac:dyDescent="0.25">
      <c r="C957" s="182"/>
      <c r="D957" s="182"/>
      <c r="E957" s="183"/>
    </row>
    <row r="958" spans="3:5" ht="15.75" customHeight="1" x14ac:dyDescent="0.25">
      <c r="C958" s="182"/>
      <c r="D958" s="182"/>
      <c r="E958" s="183"/>
    </row>
    <row r="959" spans="3:5" ht="15.75" customHeight="1" x14ac:dyDescent="0.25">
      <c r="C959" s="182"/>
      <c r="D959" s="182"/>
      <c r="E959" s="183"/>
    </row>
    <row r="960" spans="3:5" ht="15.75" customHeight="1" x14ac:dyDescent="0.25">
      <c r="C960" s="182"/>
      <c r="D960" s="182"/>
      <c r="E960" s="183"/>
    </row>
    <row r="961" spans="3:5" ht="15.75" customHeight="1" x14ac:dyDescent="0.25">
      <c r="C961" s="182"/>
      <c r="D961" s="182"/>
      <c r="E961" s="183"/>
    </row>
    <row r="962" spans="3:5" ht="15.75" customHeight="1" x14ac:dyDescent="0.25">
      <c r="C962" s="182"/>
      <c r="D962" s="182"/>
      <c r="E962" s="183"/>
    </row>
    <row r="963" spans="3:5" ht="15.75" customHeight="1" x14ac:dyDescent="0.25">
      <c r="C963" s="182"/>
      <c r="D963" s="182"/>
      <c r="E963" s="183"/>
    </row>
    <row r="964" spans="3:5" ht="15.75" customHeight="1" x14ac:dyDescent="0.25">
      <c r="C964" s="182"/>
      <c r="D964" s="182"/>
      <c r="E964" s="183"/>
    </row>
    <row r="965" spans="3:5" ht="15.75" customHeight="1" x14ac:dyDescent="0.25">
      <c r="C965" s="182"/>
      <c r="D965" s="182"/>
      <c r="E965" s="183"/>
    </row>
    <row r="966" spans="3:5" ht="15.75" customHeight="1" x14ac:dyDescent="0.25">
      <c r="C966" s="182"/>
      <c r="D966" s="182"/>
      <c r="E966" s="183"/>
    </row>
    <row r="967" spans="3:5" ht="15.75" customHeight="1" x14ac:dyDescent="0.25">
      <c r="C967" s="182"/>
      <c r="D967" s="182"/>
      <c r="E967" s="183"/>
    </row>
    <row r="968" spans="3:5" ht="15.75" customHeight="1" x14ac:dyDescent="0.25">
      <c r="C968" s="182"/>
      <c r="D968" s="182"/>
      <c r="E968" s="183"/>
    </row>
    <row r="969" spans="3:5" ht="15.75" customHeight="1" x14ac:dyDescent="0.25">
      <c r="C969" s="182"/>
      <c r="D969" s="182"/>
      <c r="E969" s="183"/>
    </row>
    <row r="970" spans="3:5" ht="15.75" customHeight="1" x14ac:dyDescent="0.25">
      <c r="C970" s="182"/>
      <c r="D970" s="182"/>
      <c r="E970" s="183"/>
    </row>
    <row r="971" spans="3:5" ht="15.75" customHeight="1" x14ac:dyDescent="0.25">
      <c r="C971" s="182"/>
      <c r="D971" s="182"/>
      <c r="E971" s="183"/>
    </row>
    <row r="972" spans="3:5" ht="15.75" customHeight="1" x14ac:dyDescent="0.25">
      <c r="C972" s="182"/>
      <c r="D972" s="182"/>
      <c r="E972" s="183"/>
    </row>
    <row r="973" spans="3:5" ht="15.75" customHeight="1" x14ac:dyDescent="0.25">
      <c r="C973" s="182"/>
      <c r="D973" s="182"/>
      <c r="E973" s="183"/>
    </row>
    <row r="974" spans="3:5" ht="15.75" customHeight="1" x14ac:dyDescent="0.25">
      <c r="C974" s="182"/>
      <c r="D974" s="182"/>
      <c r="E974" s="183"/>
    </row>
    <row r="975" spans="3:5" ht="15.75" customHeight="1" x14ac:dyDescent="0.25">
      <c r="C975" s="182"/>
      <c r="D975" s="182"/>
      <c r="E975" s="183"/>
    </row>
    <row r="976" spans="3:5" ht="15.75" customHeight="1" x14ac:dyDescent="0.25">
      <c r="C976" s="182"/>
      <c r="D976" s="182"/>
      <c r="E976" s="183"/>
    </row>
    <row r="977" spans="3:5" ht="15.75" customHeight="1" x14ac:dyDescent="0.25">
      <c r="C977" s="182"/>
      <c r="D977" s="182"/>
      <c r="E977" s="183"/>
    </row>
    <row r="978" spans="3:5" ht="15.75" customHeight="1" x14ac:dyDescent="0.25">
      <c r="C978" s="182"/>
      <c r="D978" s="182"/>
      <c r="E978" s="183"/>
    </row>
    <row r="979" spans="3:5" ht="15.75" customHeight="1" x14ac:dyDescent="0.25">
      <c r="C979" s="182"/>
      <c r="D979" s="182"/>
      <c r="E979" s="183"/>
    </row>
    <row r="980" spans="3:5" ht="15.75" customHeight="1" x14ac:dyDescent="0.25">
      <c r="C980" s="182"/>
      <c r="D980" s="182"/>
      <c r="E980" s="183"/>
    </row>
    <row r="981" spans="3:5" ht="15.75" customHeight="1" x14ac:dyDescent="0.25">
      <c r="C981" s="182"/>
      <c r="D981" s="182"/>
      <c r="E981" s="183"/>
    </row>
    <row r="982" spans="3:5" ht="15.75" customHeight="1" x14ac:dyDescent="0.25">
      <c r="C982" s="182"/>
      <c r="D982" s="182"/>
      <c r="E982" s="183"/>
    </row>
    <row r="983" spans="3:5" ht="15.75" customHeight="1" x14ac:dyDescent="0.25">
      <c r="C983" s="182"/>
      <c r="D983" s="182"/>
      <c r="E983" s="183"/>
    </row>
    <row r="984" spans="3:5" ht="15.75" customHeight="1" x14ac:dyDescent="0.25">
      <c r="C984" s="182"/>
      <c r="D984" s="182"/>
      <c r="E984" s="183"/>
    </row>
    <row r="985" spans="3:5" ht="15.75" customHeight="1" x14ac:dyDescent="0.25">
      <c r="C985" s="182"/>
      <c r="D985" s="182"/>
      <c r="E985" s="183"/>
    </row>
    <row r="986" spans="3:5" ht="15.75" customHeight="1" x14ac:dyDescent="0.25">
      <c r="C986" s="182"/>
      <c r="D986" s="182"/>
      <c r="E986" s="183"/>
    </row>
    <row r="987" spans="3:5" ht="15.75" customHeight="1" x14ac:dyDescent="0.25">
      <c r="C987" s="182"/>
      <c r="D987" s="182"/>
      <c r="E987" s="183"/>
    </row>
    <row r="988" spans="3:5" ht="15.75" customHeight="1" x14ac:dyDescent="0.25">
      <c r="C988" s="182"/>
      <c r="D988" s="182"/>
      <c r="E988" s="183"/>
    </row>
    <row r="989" spans="3:5" ht="15.75" customHeight="1" x14ac:dyDescent="0.25">
      <c r="C989" s="182"/>
      <c r="D989" s="182"/>
      <c r="E989" s="183"/>
    </row>
    <row r="990" spans="3:5" ht="15.75" customHeight="1" x14ac:dyDescent="0.25">
      <c r="C990" s="182"/>
      <c r="D990" s="182"/>
      <c r="E990" s="183"/>
    </row>
    <row r="991" spans="3:5" ht="15.75" customHeight="1" x14ac:dyDescent="0.25">
      <c r="C991" s="182"/>
      <c r="D991" s="182"/>
      <c r="E991" s="183"/>
    </row>
    <row r="992" spans="3:5" ht="15.75" customHeight="1" x14ac:dyDescent="0.25">
      <c r="C992" s="182"/>
      <c r="D992" s="182"/>
      <c r="E992" s="183"/>
    </row>
    <row r="993" spans="3:5" ht="15.75" customHeight="1" x14ac:dyDescent="0.25">
      <c r="C993" s="182"/>
      <c r="D993" s="182"/>
      <c r="E993" s="183"/>
    </row>
    <row r="994" spans="3:5" ht="15.75" customHeight="1" x14ac:dyDescent="0.25">
      <c r="C994" s="182"/>
      <c r="D994" s="182"/>
      <c r="E994" s="183"/>
    </row>
    <row r="995" spans="3:5" ht="15.75" customHeight="1" x14ac:dyDescent="0.25">
      <c r="C995" s="182"/>
      <c r="D995" s="182"/>
      <c r="E995" s="183"/>
    </row>
    <row r="996" spans="3:5" ht="15.75" customHeight="1" x14ac:dyDescent="0.25">
      <c r="C996" s="182"/>
      <c r="D996" s="182"/>
      <c r="E996" s="183"/>
    </row>
    <row r="997" spans="3:5" ht="15.75" customHeight="1" x14ac:dyDescent="0.25">
      <c r="C997" s="182"/>
      <c r="D997" s="182"/>
      <c r="E997" s="183"/>
    </row>
    <row r="998" spans="3:5" ht="15.75" customHeight="1" x14ac:dyDescent="0.25">
      <c r="C998" s="182"/>
      <c r="D998" s="182"/>
      <c r="E998" s="183"/>
    </row>
    <row r="999" spans="3:5" ht="15.75" customHeight="1" x14ac:dyDescent="0.25">
      <c r="C999" s="182"/>
      <c r="D999" s="182"/>
      <c r="E999" s="183"/>
    </row>
    <row r="1000" spans="3:5" ht="15.75" customHeight="1" x14ac:dyDescent="0.25">
      <c r="C1000" s="182"/>
      <c r="D1000" s="182"/>
      <c r="E1000" s="183"/>
    </row>
    <row r="1001" spans="3:5" ht="15.75" customHeight="1" x14ac:dyDescent="0.25">
      <c r="C1001" s="182"/>
      <c r="D1001" s="182"/>
      <c r="E1001" s="183"/>
    </row>
    <row r="1002" spans="3:5" ht="15.75" customHeight="1" x14ac:dyDescent="0.25">
      <c r="C1002" s="182"/>
      <c r="D1002" s="182"/>
      <c r="E1002" s="183"/>
    </row>
    <row r="1003" spans="3:5" ht="15.75" customHeight="1" x14ac:dyDescent="0.25">
      <c r="C1003" s="182"/>
      <c r="D1003" s="182"/>
      <c r="E1003" s="183"/>
    </row>
    <row r="1004" spans="3:5" ht="15.75" customHeight="1" x14ac:dyDescent="0.25">
      <c r="C1004" s="182"/>
      <c r="D1004" s="182"/>
      <c r="E1004" s="183"/>
    </row>
    <row r="1005" spans="3:5" ht="15.75" customHeight="1" x14ac:dyDescent="0.25">
      <c r="C1005" s="182"/>
      <c r="D1005" s="182"/>
      <c r="E1005" s="183"/>
    </row>
    <row r="1006" spans="3:5" ht="15.75" customHeight="1" x14ac:dyDescent="0.25">
      <c r="C1006" s="182"/>
      <c r="D1006" s="182"/>
      <c r="E1006" s="183"/>
    </row>
    <row r="1007" spans="3:5" ht="15.75" customHeight="1" x14ac:dyDescent="0.25">
      <c r="C1007" s="182"/>
      <c r="D1007" s="182"/>
      <c r="E1007" s="183"/>
    </row>
    <row r="1008" spans="3:5" ht="15.75" customHeight="1" x14ac:dyDescent="0.25">
      <c r="C1008" s="182"/>
      <c r="D1008" s="182"/>
      <c r="E1008" s="183"/>
    </row>
    <row r="1009" spans="3:5" ht="15.75" customHeight="1" x14ac:dyDescent="0.25">
      <c r="C1009" s="182"/>
      <c r="D1009" s="182"/>
      <c r="E1009" s="183"/>
    </row>
    <row r="1010" spans="3:5" ht="15.75" customHeight="1" x14ac:dyDescent="0.25">
      <c r="C1010" s="182"/>
      <c r="D1010" s="182"/>
      <c r="E1010" s="183"/>
    </row>
    <row r="1011" spans="3:5" ht="15.75" customHeight="1" x14ac:dyDescent="0.25">
      <c r="C1011" s="182"/>
      <c r="D1011" s="182"/>
      <c r="E1011" s="183"/>
    </row>
    <row r="1012" spans="3:5" ht="15.75" customHeight="1" x14ac:dyDescent="0.25">
      <c r="C1012" s="182"/>
      <c r="D1012" s="182"/>
      <c r="E1012" s="183"/>
    </row>
    <row r="1013" spans="3:5" ht="15.75" customHeight="1" x14ac:dyDescent="0.25">
      <c r="C1013" s="182"/>
      <c r="D1013" s="182"/>
      <c r="E1013" s="183"/>
    </row>
    <row r="1014" spans="3:5" ht="15.75" customHeight="1" x14ac:dyDescent="0.25">
      <c r="C1014" s="182"/>
      <c r="D1014" s="182"/>
      <c r="E1014" s="183"/>
    </row>
    <row r="1015" spans="3:5" ht="15.75" customHeight="1" x14ac:dyDescent="0.25">
      <c r="C1015" s="182"/>
      <c r="D1015" s="182"/>
      <c r="E1015" s="183"/>
    </row>
    <row r="1016" spans="3:5" ht="15.75" customHeight="1" x14ac:dyDescent="0.25">
      <c r="C1016" s="182"/>
      <c r="D1016" s="182"/>
      <c r="E1016" s="183"/>
    </row>
    <row r="1017" spans="3:5" ht="15.75" customHeight="1" x14ac:dyDescent="0.25">
      <c r="C1017" s="182"/>
      <c r="D1017" s="182"/>
      <c r="E1017" s="183"/>
    </row>
    <row r="1018" spans="3:5" ht="15.75" customHeight="1" x14ac:dyDescent="0.25">
      <c r="C1018" s="182"/>
      <c r="D1018" s="182"/>
      <c r="E1018" s="183"/>
    </row>
    <row r="1019" spans="3:5" ht="15.75" customHeight="1" x14ac:dyDescent="0.25">
      <c r="C1019" s="182"/>
      <c r="D1019" s="182"/>
      <c r="E1019" s="183"/>
    </row>
    <row r="1020" spans="3:5" ht="15.75" customHeight="1" x14ac:dyDescent="0.25">
      <c r="C1020" s="182"/>
      <c r="D1020" s="182"/>
      <c r="E1020" s="183"/>
    </row>
    <row r="1021" spans="3:5" ht="15.75" customHeight="1" x14ac:dyDescent="0.25">
      <c r="C1021" s="182"/>
      <c r="D1021" s="182"/>
      <c r="E1021" s="183"/>
    </row>
    <row r="1022" spans="3:5" ht="15.75" customHeight="1" x14ac:dyDescent="0.25">
      <c r="C1022" s="182"/>
      <c r="D1022" s="182"/>
      <c r="E1022" s="183"/>
    </row>
    <row r="1023" spans="3:5" ht="15.75" customHeight="1" x14ac:dyDescent="0.25">
      <c r="C1023" s="182"/>
      <c r="D1023" s="182"/>
      <c r="E1023" s="183"/>
    </row>
    <row r="1024" spans="3:5" ht="15.75" customHeight="1" x14ac:dyDescent="0.25">
      <c r="C1024" s="182"/>
      <c r="D1024" s="182"/>
      <c r="E1024" s="183"/>
    </row>
    <row r="1025" spans="3:5" ht="15.75" customHeight="1" x14ac:dyDescent="0.25">
      <c r="C1025" s="182"/>
      <c r="D1025" s="182"/>
      <c r="E1025" s="183"/>
    </row>
    <row r="1026" spans="3:5" ht="15.75" customHeight="1" x14ac:dyDescent="0.25">
      <c r="C1026" s="182"/>
      <c r="D1026" s="182"/>
      <c r="E1026" s="183"/>
    </row>
    <row r="1027" spans="3:5" ht="15.75" customHeight="1" x14ac:dyDescent="0.25">
      <c r="C1027" s="182"/>
      <c r="D1027" s="182"/>
      <c r="E1027" s="183"/>
    </row>
    <row r="1028" spans="3:5" ht="15.75" customHeight="1" x14ac:dyDescent="0.25">
      <c r="C1028" s="182"/>
      <c r="D1028" s="182"/>
      <c r="E1028" s="183"/>
    </row>
    <row r="1029" spans="3:5" ht="15.75" customHeight="1" x14ac:dyDescent="0.25">
      <c r="C1029" s="182"/>
      <c r="D1029" s="182"/>
      <c r="E1029" s="183"/>
    </row>
    <row r="1030" spans="3:5" ht="15.75" customHeight="1" x14ac:dyDescent="0.25">
      <c r="C1030" s="182"/>
      <c r="D1030" s="182"/>
      <c r="E1030" s="183"/>
    </row>
    <row r="1031" spans="3:5" ht="15.75" customHeight="1" x14ac:dyDescent="0.25">
      <c r="C1031" s="182"/>
      <c r="D1031" s="182"/>
      <c r="E1031" s="183"/>
    </row>
    <row r="1032" spans="3:5" ht="15.75" customHeight="1" x14ac:dyDescent="0.25">
      <c r="C1032" s="182"/>
      <c r="D1032" s="182"/>
      <c r="E1032" s="183"/>
    </row>
    <row r="1033" spans="3:5" ht="15.75" customHeight="1" x14ac:dyDescent="0.25">
      <c r="C1033" s="182"/>
      <c r="D1033" s="182"/>
      <c r="E1033" s="183"/>
    </row>
    <row r="1034" spans="3:5" ht="15.75" customHeight="1" x14ac:dyDescent="0.25">
      <c r="C1034" s="182"/>
      <c r="D1034" s="182"/>
      <c r="E1034" s="183"/>
    </row>
    <row r="1035" spans="3:5" ht="15.75" customHeight="1" x14ac:dyDescent="0.25">
      <c r="C1035" s="182"/>
      <c r="D1035" s="182"/>
      <c r="E1035" s="183"/>
    </row>
    <row r="1036" spans="3:5" ht="15.75" customHeight="1" x14ac:dyDescent="0.25">
      <c r="C1036" s="182"/>
      <c r="D1036" s="182"/>
      <c r="E1036" s="183"/>
    </row>
    <row r="1037" spans="3:5" ht="15.75" customHeight="1" x14ac:dyDescent="0.25">
      <c r="C1037" s="182"/>
      <c r="D1037" s="182"/>
      <c r="E1037" s="183"/>
    </row>
    <row r="1038" spans="3:5" ht="15.75" customHeight="1" x14ac:dyDescent="0.25">
      <c r="C1038" s="182"/>
      <c r="D1038" s="182"/>
      <c r="E1038" s="183"/>
    </row>
    <row r="1039" spans="3:5" ht="15.75" customHeight="1" x14ac:dyDescent="0.25">
      <c r="C1039" s="182"/>
      <c r="D1039" s="182"/>
      <c r="E1039" s="183"/>
    </row>
    <row r="1040" spans="3:5" ht="15.75" customHeight="1" x14ac:dyDescent="0.25">
      <c r="C1040" s="182"/>
      <c r="D1040" s="182"/>
      <c r="E1040" s="183"/>
    </row>
    <row r="1041" spans="3:5" ht="15.75" customHeight="1" x14ac:dyDescent="0.25">
      <c r="C1041" s="182"/>
      <c r="D1041" s="182"/>
      <c r="E1041" s="183"/>
    </row>
    <row r="1042" spans="3:5" ht="15.75" customHeight="1" x14ac:dyDescent="0.25">
      <c r="C1042" s="182"/>
      <c r="D1042" s="182"/>
      <c r="E1042" s="183"/>
    </row>
    <row r="1043" spans="3:5" ht="15.75" customHeight="1" x14ac:dyDescent="0.25">
      <c r="C1043" s="182"/>
      <c r="D1043" s="182"/>
      <c r="E1043" s="183"/>
    </row>
    <row r="1044" spans="3:5" ht="15.75" customHeight="1" x14ac:dyDescent="0.25">
      <c r="C1044" s="182"/>
      <c r="D1044" s="182"/>
      <c r="E1044" s="183"/>
    </row>
    <row r="1045" spans="3:5" ht="15.75" customHeight="1" x14ac:dyDescent="0.25">
      <c r="C1045" s="182"/>
      <c r="D1045" s="182"/>
      <c r="E1045" s="183"/>
    </row>
    <row r="1046" spans="3:5" ht="15.75" customHeight="1" x14ac:dyDescent="0.25">
      <c r="C1046" s="182"/>
      <c r="D1046" s="182"/>
      <c r="E1046" s="183"/>
    </row>
    <row r="1047" spans="3:5" ht="15.75" customHeight="1" x14ac:dyDescent="0.25">
      <c r="C1047" s="182"/>
      <c r="D1047" s="182"/>
      <c r="E1047" s="183"/>
    </row>
    <row r="1048" spans="3:5" ht="15.75" customHeight="1" x14ac:dyDescent="0.25">
      <c r="C1048" s="182"/>
      <c r="D1048" s="182"/>
      <c r="E1048" s="183"/>
    </row>
    <row r="1049" spans="3:5" ht="15.75" customHeight="1" x14ac:dyDescent="0.25">
      <c r="C1049" s="182"/>
      <c r="D1049" s="182"/>
      <c r="E1049" s="183"/>
    </row>
    <row r="1050" spans="3:5" ht="15.75" customHeight="1" x14ac:dyDescent="0.25">
      <c r="C1050" s="182"/>
      <c r="D1050" s="182"/>
      <c r="E1050" s="183"/>
    </row>
    <row r="1051" spans="3:5" ht="15.75" customHeight="1" x14ac:dyDescent="0.25">
      <c r="C1051" s="182"/>
      <c r="D1051" s="182"/>
      <c r="E1051" s="183"/>
    </row>
    <row r="1052" spans="3:5" ht="15.75" customHeight="1" x14ac:dyDescent="0.25">
      <c r="C1052" s="182"/>
      <c r="D1052" s="182"/>
      <c r="E1052" s="183"/>
    </row>
    <row r="1053" spans="3:5" ht="15.75" customHeight="1" x14ac:dyDescent="0.25">
      <c r="C1053" s="182"/>
      <c r="D1053" s="182"/>
      <c r="E1053" s="183"/>
    </row>
    <row r="1054" spans="3:5" ht="15.75" customHeight="1" x14ac:dyDescent="0.25">
      <c r="C1054" s="182"/>
      <c r="D1054" s="182"/>
      <c r="E1054" s="183"/>
    </row>
    <row r="1055" spans="3:5" ht="15.75" customHeight="1" x14ac:dyDescent="0.25">
      <c r="C1055" s="182"/>
      <c r="D1055" s="182"/>
      <c r="E1055" s="183"/>
    </row>
    <row r="1056" spans="3:5" ht="15.75" customHeight="1" x14ac:dyDescent="0.25">
      <c r="C1056" s="182"/>
      <c r="D1056" s="182"/>
      <c r="E1056" s="183"/>
    </row>
    <row r="1057" spans="3:5" ht="15.75" customHeight="1" x14ac:dyDescent="0.25">
      <c r="C1057" s="182"/>
      <c r="D1057" s="182"/>
      <c r="E1057" s="183"/>
    </row>
    <row r="1058" spans="3:5" ht="15.75" customHeight="1" x14ac:dyDescent="0.25">
      <c r="C1058" s="182"/>
      <c r="D1058" s="182"/>
      <c r="E1058" s="183"/>
    </row>
    <row r="1059" spans="3:5" ht="15.75" customHeight="1" x14ac:dyDescent="0.25">
      <c r="C1059" s="182"/>
      <c r="D1059" s="182"/>
      <c r="E1059" s="183"/>
    </row>
    <row r="1060" spans="3:5" ht="15.75" customHeight="1" x14ac:dyDescent="0.25">
      <c r="C1060" s="182"/>
      <c r="D1060" s="182"/>
      <c r="E1060" s="183"/>
    </row>
    <row r="1061" spans="3:5" ht="15.75" customHeight="1" x14ac:dyDescent="0.25">
      <c r="C1061" s="182"/>
      <c r="D1061" s="182"/>
      <c r="E1061" s="183"/>
    </row>
    <row r="1062" spans="3:5" ht="15.75" customHeight="1" x14ac:dyDescent="0.25">
      <c r="C1062" s="182"/>
      <c r="D1062" s="182"/>
      <c r="E1062" s="183"/>
    </row>
    <row r="1063" spans="3:5" ht="15.75" customHeight="1" x14ac:dyDescent="0.25">
      <c r="C1063" s="182"/>
      <c r="D1063" s="182"/>
      <c r="E1063" s="183"/>
    </row>
    <row r="1064" spans="3:5" ht="15.75" customHeight="1" x14ac:dyDescent="0.25">
      <c r="C1064" s="182"/>
      <c r="D1064" s="182"/>
      <c r="E1064" s="183"/>
    </row>
    <row r="1065" spans="3:5" ht="15.75" customHeight="1" x14ac:dyDescent="0.25">
      <c r="C1065" s="182"/>
      <c r="D1065" s="182"/>
      <c r="E1065" s="183"/>
    </row>
    <row r="1066" spans="3:5" ht="15.75" customHeight="1" x14ac:dyDescent="0.25">
      <c r="C1066" s="182"/>
      <c r="D1066" s="182"/>
      <c r="E1066" s="183"/>
    </row>
    <row r="1067" spans="3:5" ht="15.75" customHeight="1" x14ac:dyDescent="0.25">
      <c r="C1067" s="182"/>
      <c r="D1067" s="182"/>
      <c r="E1067" s="183"/>
    </row>
    <row r="1068" spans="3:5" ht="15.75" customHeight="1" x14ac:dyDescent="0.25">
      <c r="C1068" s="182"/>
      <c r="D1068" s="182"/>
      <c r="E1068" s="183"/>
    </row>
    <row r="1069" spans="3:5" ht="15.75" customHeight="1" x14ac:dyDescent="0.25">
      <c r="C1069" s="182"/>
      <c r="D1069" s="182"/>
      <c r="E1069" s="183"/>
    </row>
    <row r="1070" spans="3:5" ht="15.75" customHeight="1" x14ac:dyDescent="0.25">
      <c r="C1070" s="182"/>
      <c r="D1070" s="182"/>
      <c r="E1070" s="183"/>
    </row>
    <row r="1071" spans="3:5" ht="15.75" customHeight="1" x14ac:dyDescent="0.25">
      <c r="C1071" s="182"/>
      <c r="D1071" s="182"/>
      <c r="E1071" s="183"/>
    </row>
    <row r="1072" spans="3:5" ht="15.75" customHeight="1" x14ac:dyDescent="0.25">
      <c r="C1072" s="182"/>
      <c r="D1072" s="182"/>
      <c r="E1072" s="183"/>
    </row>
    <row r="1073" spans="3:5" ht="15.75" customHeight="1" x14ac:dyDescent="0.25">
      <c r="C1073" s="182"/>
      <c r="D1073" s="182"/>
      <c r="E1073" s="183"/>
    </row>
    <row r="1074" spans="3:5" ht="15.75" customHeight="1" x14ac:dyDescent="0.25">
      <c r="C1074" s="182"/>
      <c r="D1074" s="182"/>
      <c r="E1074" s="183"/>
    </row>
    <row r="1075" spans="3:5" ht="15.75" customHeight="1" x14ac:dyDescent="0.25">
      <c r="C1075" s="182"/>
      <c r="D1075" s="182"/>
      <c r="E1075" s="183"/>
    </row>
    <row r="1076" spans="3:5" ht="15.75" customHeight="1" x14ac:dyDescent="0.25">
      <c r="C1076" s="182"/>
      <c r="D1076" s="182"/>
      <c r="E1076" s="183"/>
    </row>
    <row r="1077" spans="3:5" ht="15.75" customHeight="1" x14ac:dyDescent="0.25">
      <c r="C1077" s="182"/>
      <c r="D1077" s="182"/>
      <c r="E1077" s="183"/>
    </row>
    <row r="1078" spans="3:5" ht="15.75" customHeight="1" x14ac:dyDescent="0.25">
      <c r="C1078" s="182"/>
      <c r="D1078" s="182"/>
      <c r="E1078" s="183"/>
    </row>
    <row r="1079" spans="3:5" ht="15.75" customHeight="1" x14ac:dyDescent="0.25">
      <c r="C1079" s="182"/>
      <c r="D1079" s="182"/>
      <c r="E1079" s="183"/>
    </row>
    <row r="1080" spans="3:5" ht="15.75" customHeight="1" x14ac:dyDescent="0.25">
      <c r="C1080" s="182"/>
      <c r="D1080" s="182"/>
      <c r="E1080" s="183"/>
    </row>
    <row r="1081" spans="3:5" ht="15.75" customHeight="1" x14ac:dyDescent="0.25">
      <c r="C1081" s="182"/>
      <c r="D1081" s="182"/>
      <c r="E1081" s="183"/>
    </row>
    <row r="1082" spans="3:5" ht="15.75" customHeight="1" x14ac:dyDescent="0.25">
      <c r="C1082" s="182"/>
      <c r="D1082" s="182"/>
      <c r="E1082" s="183"/>
    </row>
    <row r="1083" spans="3:5" ht="15.75" customHeight="1" x14ac:dyDescent="0.25">
      <c r="C1083" s="182"/>
      <c r="D1083" s="182"/>
      <c r="E1083" s="183"/>
    </row>
    <row r="1084" spans="3:5" ht="15.75" customHeight="1" x14ac:dyDescent="0.25">
      <c r="C1084" s="182"/>
      <c r="D1084" s="182"/>
      <c r="E1084" s="183"/>
    </row>
    <row r="1085" spans="3:5" ht="15.75" customHeight="1" x14ac:dyDescent="0.25">
      <c r="C1085" s="182"/>
      <c r="D1085" s="182"/>
      <c r="E1085" s="183"/>
    </row>
    <row r="1086" spans="3:5" ht="15.75" customHeight="1" x14ac:dyDescent="0.25">
      <c r="C1086" s="182"/>
      <c r="D1086" s="182"/>
      <c r="E1086" s="183"/>
    </row>
    <row r="1087" spans="3:5" ht="15.75" customHeight="1" x14ac:dyDescent="0.25">
      <c r="C1087" s="182"/>
      <c r="D1087" s="182"/>
      <c r="E1087" s="183"/>
    </row>
    <row r="1088" spans="3:5" ht="15.75" customHeight="1" x14ac:dyDescent="0.25">
      <c r="C1088" s="182"/>
      <c r="D1088" s="182"/>
      <c r="E1088" s="183"/>
    </row>
    <row r="1089" spans="3:5" ht="15.75" customHeight="1" x14ac:dyDescent="0.25">
      <c r="C1089" s="182"/>
      <c r="D1089" s="182"/>
      <c r="E1089" s="183"/>
    </row>
    <row r="1090" spans="3:5" ht="15.75" customHeight="1" x14ac:dyDescent="0.25">
      <c r="C1090" s="182"/>
      <c r="D1090" s="182"/>
      <c r="E1090" s="183"/>
    </row>
    <row r="1091" spans="3:5" ht="15.75" customHeight="1" x14ac:dyDescent="0.25">
      <c r="C1091" s="182"/>
      <c r="D1091" s="182"/>
      <c r="E1091" s="183"/>
    </row>
    <row r="1092" spans="3:5" ht="15.75" customHeight="1" x14ac:dyDescent="0.25">
      <c r="C1092" s="182"/>
      <c r="D1092" s="182"/>
      <c r="E1092" s="183"/>
    </row>
    <row r="1093" spans="3:5" ht="15.75" customHeight="1" x14ac:dyDescent="0.25">
      <c r="C1093" s="182"/>
      <c r="D1093" s="182"/>
      <c r="E1093" s="183"/>
    </row>
    <row r="1094" spans="3:5" ht="15.75" customHeight="1" x14ac:dyDescent="0.25">
      <c r="C1094" s="182"/>
      <c r="D1094" s="182"/>
      <c r="E1094" s="183"/>
    </row>
    <row r="1095" spans="3:5" ht="15.75" customHeight="1" x14ac:dyDescent="0.25">
      <c r="C1095" s="182"/>
      <c r="D1095" s="182"/>
      <c r="E1095" s="183"/>
    </row>
    <row r="1096" spans="3:5" ht="15.75" customHeight="1" x14ac:dyDescent="0.25">
      <c r="C1096" s="182"/>
      <c r="D1096" s="182"/>
      <c r="E1096" s="183"/>
    </row>
    <row r="1097" spans="3:5" ht="15.75" customHeight="1" x14ac:dyDescent="0.25">
      <c r="C1097" s="182"/>
      <c r="D1097" s="182"/>
      <c r="E1097" s="183"/>
    </row>
    <row r="1098" spans="3:5" ht="15.75" customHeight="1" x14ac:dyDescent="0.25">
      <c r="C1098" s="182"/>
      <c r="D1098" s="182"/>
      <c r="E1098" s="183"/>
    </row>
    <row r="1099" spans="3:5" ht="15.75" customHeight="1" x14ac:dyDescent="0.25">
      <c r="C1099" s="182"/>
      <c r="D1099" s="182"/>
      <c r="E1099" s="183"/>
    </row>
    <row r="1100" spans="3:5" ht="15.75" customHeight="1" x14ac:dyDescent="0.25">
      <c r="C1100" s="182"/>
      <c r="D1100" s="182"/>
      <c r="E1100" s="183"/>
    </row>
    <row r="1101" spans="3:5" ht="15.75" customHeight="1" x14ac:dyDescent="0.25">
      <c r="C1101" s="182"/>
      <c r="D1101" s="182"/>
      <c r="E1101" s="183"/>
    </row>
    <row r="1102" spans="3:5" ht="15.75" customHeight="1" x14ac:dyDescent="0.25">
      <c r="C1102" s="182"/>
      <c r="D1102" s="182"/>
      <c r="E1102" s="183"/>
    </row>
    <row r="1103" spans="3:5" ht="15.75" customHeight="1" x14ac:dyDescent="0.25">
      <c r="C1103" s="182"/>
      <c r="D1103" s="182"/>
      <c r="E1103" s="183"/>
    </row>
    <row r="1104" spans="3:5" ht="15.75" customHeight="1" x14ac:dyDescent="0.25">
      <c r="C1104" s="182"/>
      <c r="D1104" s="182"/>
      <c r="E1104" s="183"/>
    </row>
    <row r="1105" spans="3:5" ht="15.75" customHeight="1" x14ac:dyDescent="0.25">
      <c r="C1105" s="182"/>
      <c r="D1105" s="182"/>
      <c r="E1105" s="183"/>
    </row>
    <row r="1106" spans="3:5" ht="15.75" customHeight="1" x14ac:dyDescent="0.25">
      <c r="C1106" s="182"/>
      <c r="D1106" s="182"/>
      <c r="E1106" s="183"/>
    </row>
    <row r="1107" spans="3:5" ht="15.75" customHeight="1" x14ac:dyDescent="0.25">
      <c r="C1107" s="182"/>
      <c r="D1107" s="182"/>
      <c r="E1107" s="183"/>
    </row>
    <row r="1108" spans="3:5" ht="15.75" customHeight="1" x14ac:dyDescent="0.25">
      <c r="C1108" s="182"/>
      <c r="D1108" s="182"/>
      <c r="E1108" s="183"/>
    </row>
    <row r="1109" spans="3:5" ht="15.75" customHeight="1" x14ac:dyDescent="0.25">
      <c r="C1109" s="182"/>
      <c r="D1109" s="182"/>
      <c r="E1109" s="183"/>
    </row>
    <row r="1110" spans="3:5" ht="15.75" customHeight="1" x14ac:dyDescent="0.25">
      <c r="C1110" s="182"/>
      <c r="D1110" s="182"/>
      <c r="E1110" s="183"/>
    </row>
    <row r="1111" spans="3:5" ht="15.75" customHeight="1" x14ac:dyDescent="0.25">
      <c r="C1111" s="182"/>
      <c r="D1111" s="182"/>
      <c r="E1111" s="183"/>
    </row>
    <row r="1112" spans="3:5" ht="15.75" customHeight="1" x14ac:dyDescent="0.25">
      <c r="C1112" s="182"/>
      <c r="D1112" s="182"/>
      <c r="E1112" s="183"/>
    </row>
    <row r="1113" spans="3:5" ht="15.75" customHeight="1" x14ac:dyDescent="0.25">
      <c r="C1113" s="182"/>
      <c r="D1113" s="182"/>
      <c r="E1113" s="183"/>
    </row>
    <row r="1114" spans="3:5" ht="15.75" customHeight="1" x14ac:dyDescent="0.25">
      <c r="C1114" s="182"/>
      <c r="D1114" s="182"/>
      <c r="E1114" s="183"/>
    </row>
    <row r="1115" spans="3:5" ht="15.75" customHeight="1" x14ac:dyDescent="0.25">
      <c r="C1115" s="182"/>
      <c r="D1115" s="182"/>
      <c r="E1115" s="183"/>
    </row>
    <row r="1116" spans="3:5" ht="15.75" customHeight="1" x14ac:dyDescent="0.25">
      <c r="C1116" s="182"/>
      <c r="D1116" s="182"/>
      <c r="E1116" s="183"/>
    </row>
    <row r="1117" spans="3:5" ht="15.75" customHeight="1" x14ac:dyDescent="0.25">
      <c r="C1117" s="182"/>
      <c r="D1117" s="182"/>
      <c r="E1117" s="183"/>
    </row>
    <row r="1118" spans="3:5" ht="15.75" customHeight="1" x14ac:dyDescent="0.25">
      <c r="C1118" s="182"/>
      <c r="D1118" s="182"/>
      <c r="E1118" s="183"/>
    </row>
    <row r="1119" spans="3:5" ht="15.75" customHeight="1" x14ac:dyDescent="0.25">
      <c r="C1119" s="182"/>
      <c r="D1119" s="182"/>
      <c r="E1119" s="183"/>
    </row>
    <row r="1120" spans="3:5" ht="15.75" customHeight="1" x14ac:dyDescent="0.25">
      <c r="C1120" s="182"/>
      <c r="D1120" s="182"/>
      <c r="E1120" s="183"/>
    </row>
    <row r="1121" spans="3:5" ht="15.75" customHeight="1" x14ac:dyDescent="0.25">
      <c r="C1121" s="182"/>
      <c r="D1121" s="182"/>
      <c r="E1121" s="183"/>
    </row>
    <row r="1122" spans="3:5" ht="15.75" customHeight="1" x14ac:dyDescent="0.25">
      <c r="C1122" s="182"/>
      <c r="D1122" s="182"/>
      <c r="E1122" s="183"/>
    </row>
    <row r="1123" spans="3:5" ht="15.75" customHeight="1" x14ac:dyDescent="0.25">
      <c r="C1123" s="182"/>
      <c r="D1123" s="182"/>
      <c r="E1123" s="183"/>
    </row>
    <row r="1124" spans="3:5" ht="15.75" customHeight="1" x14ac:dyDescent="0.25">
      <c r="C1124" s="182"/>
      <c r="D1124" s="182"/>
      <c r="E1124" s="183"/>
    </row>
    <row r="1125" spans="3:5" ht="15.75" customHeight="1" x14ac:dyDescent="0.25">
      <c r="C1125" s="182"/>
      <c r="D1125" s="182"/>
      <c r="E1125" s="183"/>
    </row>
    <row r="1126" spans="3:5" ht="15.75" customHeight="1" x14ac:dyDescent="0.25">
      <c r="C1126" s="182"/>
      <c r="D1126" s="182"/>
      <c r="E1126" s="183"/>
    </row>
    <row r="1127" spans="3:5" ht="15.75" customHeight="1" x14ac:dyDescent="0.25">
      <c r="C1127" s="182"/>
      <c r="D1127" s="182"/>
      <c r="E1127" s="183"/>
    </row>
    <row r="1128" spans="3:5" ht="15.75" customHeight="1" x14ac:dyDescent="0.25">
      <c r="C1128" s="182"/>
      <c r="D1128" s="182"/>
      <c r="E1128" s="183"/>
    </row>
    <row r="1129" spans="3:5" ht="15.75" customHeight="1" x14ac:dyDescent="0.25">
      <c r="C1129" s="182"/>
      <c r="D1129" s="182"/>
      <c r="E1129" s="183"/>
    </row>
    <row r="1130" spans="3:5" ht="15.75" customHeight="1" x14ac:dyDescent="0.25">
      <c r="C1130" s="182"/>
      <c r="D1130" s="182"/>
      <c r="E1130" s="183"/>
    </row>
    <row r="1131" spans="3:5" ht="15.75" customHeight="1" x14ac:dyDescent="0.25">
      <c r="C1131" s="182"/>
      <c r="D1131" s="182"/>
      <c r="E1131" s="183"/>
    </row>
    <row r="1132" spans="3:5" ht="15.75" customHeight="1" x14ac:dyDescent="0.25">
      <c r="C1132" s="182"/>
      <c r="D1132" s="182"/>
      <c r="E1132" s="183"/>
    </row>
    <row r="1133" spans="3:5" ht="15.75" customHeight="1" x14ac:dyDescent="0.25">
      <c r="C1133" s="182"/>
      <c r="D1133" s="182"/>
      <c r="E1133" s="183"/>
    </row>
    <row r="1134" spans="3:5" ht="15.75" customHeight="1" x14ac:dyDescent="0.25">
      <c r="C1134" s="182"/>
      <c r="D1134" s="182"/>
      <c r="E1134" s="183"/>
    </row>
    <row r="1135" spans="3:5" ht="15.75" customHeight="1" x14ac:dyDescent="0.25">
      <c r="C1135" s="182"/>
      <c r="D1135" s="182"/>
      <c r="E1135" s="183"/>
    </row>
    <row r="1136" spans="3:5" ht="15.75" customHeight="1" x14ac:dyDescent="0.25">
      <c r="C1136" s="182"/>
      <c r="D1136" s="182"/>
      <c r="E1136" s="183"/>
    </row>
    <row r="1137" spans="3:5" ht="15.75" customHeight="1" x14ac:dyDescent="0.25">
      <c r="C1137" s="182"/>
      <c r="D1137" s="182"/>
      <c r="E1137" s="183"/>
    </row>
    <row r="1138" spans="3:5" ht="15.75" customHeight="1" x14ac:dyDescent="0.25">
      <c r="C1138" s="182"/>
      <c r="D1138" s="182"/>
      <c r="E1138" s="183"/>
    </row>
    <row r="1139" spans="3:5" ht="15.75" customHeight="1" x14ac:dyDescent="0.25">
      <c r="C1139" s="182"/>
      <c r="D1139" s="182"/>
      <c r="E1139" s="183"/>
    </row>
    <row r="1140" spans="3:5" ht="15.75" customHeight="1" x14ac:dyDescent="0.25">
      <c r="C1140" s="182"/>
      <c r="D1140" s="182"/>
      <c r="E1140" s="183"/>
    </row>
    <row r="1141" spans="3:5" ht="15.75" customHeight="1" x14ac:dyDescent="0.25">
      <c r="C1141" s="182"/>
      <c r="D1141" s="182"/>
      <c r="E1141" s="183"/>
    </row>
    <row r="1142" spans="3:5" ht="15.75" customHeight="1" x14ac:dyDescent="0.25">
      <c r="C1142" s="182"/>
      <c r="D1142" s="182"/>
      <c r="E1142" s="183"/>
    </row>
    <row r="1143" spans="3:5" ht="15.75" customHeight="1" x14ac:dyDescent="0.25">
      <c r="C1143" s="182"/>
      <c r="D1143" s="182"/>
      <c r="E1143" s="183"/>
    </row>
    <row r="1144" spans="3:5" ht="15.75" customHeight="1" x14ac:dyDescent="0.25">
      <c r="C1144" s="182"/>
      <c r="D1144" s="182"/>
      <c r="E1144" s="183"/>
    </row>
    <row r="1145" spans="3:5" ht="15.75" customHeight="1" x14ac:dyDescent="0.25">
      <c r="C1145" s="182"/>
      <c r="D1145" s="182"/>
      <c r="E1145" s="183"/>
    </row>
    <row r="1146" spans="3:5" ht="15.75" customHeight="1" x14ac:dyDescent="0.25">
      <c r="C1146" s="182"/>
      <c r="D1146" s="182"/>
      <c r="E1146" s="183"/>
    </row>
    <row r="1147" spans="3:5" ht="15.75" customHeight="1" x14ac:dyDescent="0.25">
      <c r="C1147" s="182"/>
      <c r="D1147" s="182"/>
      <c r="E1147" s="183"/>
    </row>
    <row r="1148" spans="3:5" ht="15.75" customHeight="1" x14ac:dyDescent="0.25">
      <c r="C1148" s="182"/>
      <c r="D1148" s="182"/>
      <c r="E1148" s="183"/>
    </row>
    <row r="1149" spans="3:5" ht="15.75" customHeight="1" x14ac:dyDescent="0.25">
      <c r="C1149" s="182"/>
      <c r="D1149" s="182"/>
      <c r="E1149" s="183"/>
    </row>
    <row r="1150" spans="3:5" ht="15.75" customHeight="1" x14ac:dyDescent="0.25">
      <c r="C1150" s="182"/>
      <c r="D1150" s="182"/>
      <c r="E1150" s="183"/>
    </row>
    <row r="1151" spans="3:5" ht="15.75" customHeight="1" x14ac:dyDescent="0.25">
      <c r="C1151" s="182"/>
      <c r="D1151" s="182"/>
      <c r="E1151" s="183"/>
    </row>
    <row r="1152" spans="3:5" ht="15.75" customHeight="1" x14ac:dyDescent="0.25">
      <c r="C1152" s="182"/>
      <c r="D1152" s="182"/>
      <c r="E1152" s="183"/>
    </row>
    <row r="1153" spans="3:5" ht="15.75" customHeight="1" x14ac:dyDescent="0.25">
      <c r="C1153" s="182"/>
      <c r="D1153" s="182"/>
      <c r="E1153" s="183"/>
    </row>
    <row r="1154" spans="3:5" ht="15.75" customHeight="1" x14ac:dyDescent="0.25">
      <c r="C1154" s="182"/>
      <c r="D1154" s="182"/>
      <c r="E1154" s="183"/>
    </row>
    <row r="1155" spans="3:5" ht="15.75" customHeight="1" x14ac:dyDescent="0.25">
      <c r="C1155" s="182"/>
      <c r="D1155" s="182"/>
      <c r="E1155" s="183"/>
    </row>
    <row r="1156" spans="3:5" ht="15.75" customHeight="1" x14ac:dyDescent="0.25">
      <c r="C1156" s="182"/>
      <c r="D1156" s="182"/>
      <c r="E1156" s="183"/>
    </row>
    <row r="1157" spans="3:5" ht="15.75" customHeight="1" x14ac:dyDescent="0.25">
      <c r="C1157" s="182"/>
      <c r="D1157" s="182"/>
      <c r="E1157" s="183"/>
    </row>
    <row r="1158" spans="3:5" ht="15.75" customHeight="1" x14ac:dyDescent="0.25">
      <c r="C1158" s="182"/>
      <c r="D1158" s="182"/>
      <c r="E1158" s="183"/>
    </row>
    <row r="1159" spans="3:5" ht="15.75" customHeight="1" x14ac:dyDescent="0.25">
      <c r="C1159" s="182"/>
      <c r="D1159" s="182"/>
      <c r="E1159" s="183"/>
    </row>
    <row r="1160" spans="3:5" ht="15.75" customHeight="1" x14ac:dyDescent="0.25">
      <c r="C1160" s="182"/>
      <c r="D1160" s="182"/>
      <c r="E1160" s="183"/>
    </row>
    <row r="1161" spans="3:5" ht="15.75" customHeight="1" x14ac:dyDescent="0.25">
      <c r="C1161" s="182"/>
      <c r="D1161" s="182"/>
      <c r="E1161" s="183"/>
    </row>
    <row r="1162" spans="3:5" ht="15.75" customHeight="1" x14ac:dyDescent="0.25">
      <c r="C1162" s="182"/>
      <c r="D1162" s="182"/>
      <c r="E1162" s="183"/>
    </row>
    <row r="1163" spans="3:5" ht="15.75" customHeight="1" x14ac:dyDescent="0.25">
      <c r="C1163" s="182"/>
      <c r="D1163" s="182"/>
      <c r="E1163" s="183"/>
    </row>
    <row r="1164" spans="3:5" ht="15.75" customHeight="1" x14ac:dyDescent="0.25">
      <c r="C1164" s="182"/>
      <c r="D1164" s="182"/>
      <c r="E1164" s="183"/>
    </row>
    <row r="1165" spans="3:5" ht="15.75" customHeight="1" x14ac:dyDescent="0.25">
      <c r="C1165" s="182"/>
      <c r="D1165" s="182"/>
      <c r="E1165" s="183"/>
    </row>
    <row r="1166" spans="3:5" ht="15.75" customHeight="1" x14ac:dyDescent="0.25">
      <c r="C1166" s="182"/>
      <c r="D1166" s="182"/>
      <c r="E1166" s="183"/>
    </row>
    <row r="1167" spans="3:5" ht="15.75" customHeight="1" x14ac:dyDescent="0.25">
      <c r="C1167" s="182"/>
      <c r="D1167" s="182"/>
      <c r="E1167" s="183"/>
    </row>
    <row r="1168" spans="3:5" ht="15.75" customHeight="1" x14ac:dyDescent="0.25">
      <c r="C1168" s="182"/>
      <c r="D1168" s="182"/>
      <c r="E1168" s="183"/>
    </row>
    <row r="1169" spans="3:5" ht="15.75" customHeight="1" x14ac:dyDescent="0.25">
      <c r="C1169" s="182"/>
      <c r="D1169" s="182"/>
      <c r="E1169" s="183"/>
    </row>
    <row r="1170" spans="3:5" ht="15.75" customHeight="1" x14ac:dyDescent="0.25">
      <c r="C1170" s="182"/>
      <c r="D1170" s="182"/>
      <c r="E1170" s="183"/>
    </row>
    <row r="1171" spans="3:5" ht="15.75" customHeight="1" x14ac:dyDescent="0.25">
      <c r="C1171" s="182"/>
      <c r="D1171" s="182"/>
      <c r="E1171" s="183"/>
    </row>
    <row r="1172" spans="3:5" ht="15.75" customHeight="1" x14ac:dyDescent="0.25">
      <c r="C1172" s="182"/>
      <c r="D1172" s="182"/>
      <c r="E1172" s="183"/>
    </row>
    <row r="1173" spans="3:5" ht="15.75" customHeight="1" x14ac:dyDescent="0.25">
      <c r="C1173" s="182"/>
      <c r="D1173" s="182"/>
      <c r="E1173" s="183"/>
    </row>
    <row r="1174" spans="3:5" ht="15.75" customHeight="1" x14ac:dyDescent="0.25">
      <c r="C1174" s="182"/>
      <c r="D1174" s="182"/>
      <c r="E1174" s="183"/>
    </row>
    <row r="1175" spans="3:5" ht="15.75" customHeight="1" x14ac:dyDescent="0.25">
      <c r="C1175" s="182"/>
      <c r="D1175" s="182"/>
      <c r="E1175" s="183"/>
    </row>
    <row r="1176" spans="3:5" ht="15.75" customHeight="1" x14ac:dyDescent="0.25">
      <c r="C1176" s="182"/>
      <c r="D1176" s="182"/>
      <c r="E1176" s="183"/>
    </row>
    <row r="1177" spans="3:5" ht="15.75" customHeight="1" x14ac:dyDescent="0.25">
      <c r="C1177" s="182"/>
      <c r="D1177" s="182"/>
      <c r="E1177" s="183"/>
    </row>
    <row r="1178" spans="3:5" ht="15.75" customHeight="1" x14ac:dyDescent="0.25">
      <c r="C1178" s="182"/>
      <c r="D1178" s="182"/>
      <c r="E1178" s="183"/>
    </row>
    <row r="1179" spans="3:5" ht="15.75" customHeight="1" x14ac:dyDescent="0.25">
      <c r="C1179" s="182"/>
      <c r="D1179" s="182"/>
      <c r="E1179" s="183"/>
    </row>
    <row r="1180" spans="3:5" ht="15.75" customHeight="1" x14ac:dyDescent="0.25">
      <c r="C1180" s="182"/>
      <c r="D1180" s="182"/>
      <c r="E1180" s="183"/>
    </row>
    <row r="1181" spans="3:5" ht="15.75" customHeight="1" x14ac:dyDescent="0.25">
      <c r="C1181" s="182"/>
      <c r="D1181" s="182"/>
      <c r="E1181" s="183"/>
    </row>
    <row r="1182" spans="3:5" ht="15.75" customHeight="1" x14ac:dyDescent="0.25">
      <c r="C1182" s="182"/>
      <c r="D1182" s="182"/>
      <c r="E1182" s="183"/>
    </row>
    <row r="1183" spans="3:5" ht="15.75" customHeight="1" x14ac:dyDescent="0.25">
      <c r="C1183" s="182"/>
      <c r="D1183" s="182"/>
      <c r="E1183" s="183"/>
    </row>
    <row r="1184" spans="3:5" ht="15.75" customHeight="1" x14ac:dyDescent="0.25">
      <c r="C1184" s="182"/>
      <c r="D1184" s="182"/>
      <c r="E1184" s="183"/>
    </row>
    <row r="1185" spans="3:5" ht="15.75" customHeight="1" x14ac:dyDescent="0.25">
      <c r="C1185" s="182"/>
      <c r="D1185" s="182"/>
      <c r="E1185" s="183"/>
    </row>
    <row r="1186" spans="3:5" ht="15.75" customHeight="1" x14ac:dyDescent="0.25">
      <c r="C1186" s="182"/>
      <c r="D1186" s="182"/>
      <c r="E1186" s="183"/>
    </row>
    <row r="1187" spans="3:5" ht="15.75" customHeight="1" x14ac:dyDescent="0.25">
      <c r="C1187" s="182"/>
      <c r="D1187" s="182"/>
      <c r="E1187" s="183"/>
    </row>
    <row r="1188" spans="3:5" ht="15.75" customHeight="1" x14ac:dyDescent="0.25">
      <c r="C1188" s="182"/>
      <c r="D1188" s="182"/>
      <c r="E1188" s="183"/>
    </row>
    <row r="1189" spans="3:5" ht="15.75" customHeight="1" x14ac:dyDescent="0.25">
      <c r="C1189" s="182"/>
      <c r="D1189" s="182"/>
      <c r="E1189" s="183"/>
    </row>
    <row r="1190" spans="3:5" ht="15.75" customHeight="1" x14ac:dyDescent="0.25">
      <c r="C1190" s="182"/>
      <c r="D1190" s="182"/>
      <c r="E1190" s="183"/>
    </row>
    <row r="1191" spans="3:5" ht="15.75" customHeight="1" x14ac:dyDescent="0.25">
      <c r="C1191" s="182"/>
      <c r="D1191" s="182"/>
      <c r="E1191" s="183"/>
    </row>
    <row r="1192" spans="3:5" ht="15.75" customHeight="1" x14ac:dyDescent="0.25">
      <c r="C1192" s="182"/>
      <c r="D1192" s="182"/>
      <c r="E1192" s="183"/>
    </row>
    <row r="1193" spans="3:5" ht="15.75" customHeight="1" x14ac:dyDescent="0.25">
      <c r="C1193" s="182"/>
      <c r="D1193" s="182"/>
      <c r="E1193" s="183"/>
    </row>
    <row r="1194" spans="3:5" ht="15.75" customHeight="1" x14ac:dyDescent="0.25">
      <c r="C1194" s="182"/>
      <c r="D1194" s="182"/>
      <c r="E1194" s="183"/>
    </row>
    <row r="1195" spans="3:5" ht="15.75" customHeight="1" x14ac:dyDescent="0.25">
      <c r="C1195" s="182"/>
      <c r="D1195" s="182"/>
      <c r="E1195" s="183"/>
    </row>
    <row r="1196" spans="3:5" ht="15.75" customHeight="1" x14ac:dyDescent="0.25">
      <c r="C1196" s="182"/>
      <c r="D1196" s="182"/>
      <c r="E1196" s="183"/>
    </row>
    <row r="1197" spans="3:5" ht="15.75" customHeight="1" x14ac:dyDescent="0.25">
      <c r="C1197" s="182"/>
      <c r="D1197" s="182"/>
      <c r="E1197" s="183"/>
    </row>
    <row r="1198" spans="3:5" ht="15.75" customHeight="1" x14ac:dyDescent="0.25">
      <c r="C1198" s="182"/>
      <c r="D1198" s="182"/>
      <c r="E1198" s="183"/>
    </row>
    <row r="1199" spans="3:5" ht="15.75" customHeight="1" x14ac:dyDescent="0.25">
      <c r="C1199" s="182"/>
      <c r="D1199" s="182"/>
      <c r="E1199" s="183"/>
    </row>
    <row r="1200" spans="3:5" ht="15.75" customHeight="1" x14ac:dyDescent="0.25">
      <c r="C1200" s="182"/>
      <c r="D1200" s="182"/>
      <c r="E1200" s="183"/>
    </row>
    <row r="1201" spans="3:5" ht="15.75" customHeight="1" x14ac:dyDescent="0.25">
      <c r="C1201" s="182"/>
      <c r="D1201" s="182"/>
      <c r="E1201" s="183"/>
    </row>
    <row r="1202" spans="3:5" ht="15.75" customHeight="1" x14ac:dyDescent="0.25">
      <c r="C1202" s="182"/>
      <c r="D1202" s="182"/>
      <c r="E1202" s="183"/>
    </row>
    <row r="1203" spans="3:5" ht="15.75" customHeight="1" x14ac:dyDescent="0.25">
      <c r="C1203" s="182"/>
      <c r="D1203" s="182"/>
      <c r="E1203" s="183"/>
    </row>
    <row r="1204" spans="3:5" ht="15.75" customHeight="1" x14ac:dyDescent="0.25">
      <c r="C1204" s="182"/>
      <c r="D1204" s="182"/>
      <c r="E1204" s="183"/>
    </row>
    <row r="1205" spans="3:5" ht="15.75" customHeight="1" x14ac:dyDescent="0.25">
      <c r="C1205" s="182"/>
      <c r="D1205" s="182"/>
      <c r="E1205" s="183"/>
    </row>
    <row r="1206" spans="3:5" ht="15.75" customHeight="1" x14ac:dyDescent="0.25">
      <c r="C1206" s="182"/>
      <c r="D1206" s="182"/>
      <c r="E1206" s="183"/>
    </row>
    <row r="1207" spans="3:5" ht="15.75" customHeight="1" x14ac:dyDescent="0.25">
      <c r="C1207" s="182"/>
      <c r="D1207" s="182"/>
      <c r="E1207" s="183"/>
    </row>
    <row r="1208" spans="3:5" ht="15.75" customHeight="1" x14ac:dyDescent="0.25">
      <c r="C1208" s="182"/>
      <c r="D1208" s="182"/>
      <c r="E1208" s="183"/>
    </row>
    <row r="1209" spans="3:5" ht="15.75" customHeight="1" x14ac:dyDescent="0.25">
      <c r="C1209" s="182"/>
      <c r="D1209" s="182"/>
      <c r="E1209" s="183"/>
    </row>
    <row r="1210" spans="3:5" ht="15.75" customHeight="1" x14ac:dyDescent="0.25">
      <c r="C1210" s="182"/>
      <c r="D1210" s="182"/>
      <c r="E1210" s="183"/>
    </row>
    <row r="1211" spans="3:5" ht="15.75" customHeight="1" x14ac:dyDescent="0.25">
      <c r="C1211" s="182"/>
      <c r="D1211" s="182"/>
      <c r="E1211" s="183"/>
    </row>
    <row r="1212" spans="3:5" ht="15.75" customHeight="1" x14ac:dyDescent="0.25">
      <c r="C1212" s="182"/>
      <c r="D1212" s="182"/>
      <c r="E1212" s="183"/>
    </row>
    <row r="1213" spans="3:5" ht="15.75" customHeight="1" x14ac:dyDescent="0.25">
      <c r="C1213" s="182"/>
      <c r="D1213" s="182"/>
      <c r="E1213" s="183"/>
    </row>
    <row r="1214" spans="3:5" ht="15.75" customHeight="1" x14ac:dyDescent="0.25">
      <c r="C1214" s="182"/>
      <c r="D1214" s="182"/>
      <c r="E1214" s="183"/>
    </row>
    <row r="1215" spans="3:5" ht="15.75" customHeight="1" x14ac:dyDescent="0.25">
      <c r="C1215" s="182"/>
      <c r="D1215" s="182"/>
      <c r="E1215" s="183"/>
    </row>
    <row r="1216" spans="3:5" ht="15.75" customHeight="1" x14ac:dyDescent="0.25">
      <c r="C1216" s="182"/>
      <c r="D1216" s="182"/>
      <c r="E1216" s="183"/>
    </row>
    <row r="1217" spans="3:5" ht="15.75" customHeight="1" x14ac:dyDescent="0.25">
      <c r="C1217" s="182"/>
      <c r="D1217" s="182"/>
      <c r="E1217" s="183"/>
    </row>
    <row r="1218" spans="3:5" ht="15.75" customHeight="1" x14ac:dyDescent="0.25">
      <c r="C1218" s="182"/>
      <c r="D1218" s="182"/>
      <c r="E1218" s="183"/>
    </row>
    <row r="1219" spans="3:5" ht="15.75" customHeight="1" x14ac:dyDescent="0.25">
      <c r="C1219" s="182"/>
      <c r="D1219" s="182"/>
      <c r="E1219" s="183"/>
    </row>
    <row r="1220" spans="3:5" ht="15.75" customHeight="1" x14ac:dyDescent="0.25">
      <c r="C1220" s="182"/>
      <c r="D1220" s="182"/>
      <c r="E1220" s="183"/>
    </row>
    <row r="1221" spans="3:5" ht="15.75" customHeight="1" x14ac:dyDescent="0.25">
      <c r="C1221" s="182"/>
      <c r="D1221" s="182"/>
      <c r="E1221" s="183"/>
    </row>
    <row r="1222" spans="3:5" ht="15.75" customHeight="1" x14ac:dyDescent="0.25">
      <c r="C1222" s="182"/>
      <c r="D1222" s="182"/>
      <c r="E1222" s="183"/>
    </row>
    <row r="1223" spans="3:5" ht="15.75" customHeight="1" x14ac:dyDescent="0.25">
      <c r="C1223" s="182"/>
      <c r="D1223" s="182"/>
      <c r="E1223" s="183"/>
    </row>
    <row r="1224" spans="3:5" ht="15.75" customHeight="1" x14ac:dyDescent="0.25">
      <c r="C1224" s="182"/>
      <c r="D1224" s="182"/>
      <c r="E1224" s="183"/>
    </row>
    <row r="1225" spans="3:5" ht="15.75" customHeight="1" x14ac:dyDescent="0.25">
      <c r="C1225" s="182"/>
      <c r="D1225" s="182"/>
      <c r="E1225" s="183"/>
    </row>
    <row r="1226" spans="3:5" ht="15.75" customHeight="1" x14ac:dyDescent="0.25">
      <c r="C1226" s="182"/>
      <c r="D1226" s="182"/>
      <c r="E1226" s="183"/>
    </row>
    <row r="1227" spans="3:5" ht="15.75" customHeight="1" x14ac:dyDescent="0.25">
      <c r="C1227" s="182"/>
      <c r="D1227" s="182"/>
      <c r="E1227" s="183"/>
    </row>
    <row r="1228" spans="3:5" ht="15.75" customHeight="1" x14ac:dyDescent="0.25">
      <c r="C1228" s="182"/>
      <c r="D1228" s="182"/>
      <c r="E1228" s="183"/>
    </row>
    <row r="1229" spans="3:5" ht="15.75" customHeight="1" x14ac:dyDescent="0.25">
      <c r="C1229" s="182"/>
      <c r="D1229" s="182"/>
      <c r="E1229" s="183"/>
    </row>
    <row r="1230" spans="3:5" ht="15.75" customHeight="1" x14ac:dyDescent="0.25">
      <c r="C1230" s="182"/>
      <c r="D1230" s="182"/>
      <c r="E1230" s="183"/>
    </row>
    <row r="1231" spans="3:5" ht="15.75" customHeight="1" x14ac:dyDescent="0.25">
      <c r="C1231" s="182"/>
      <c r="D1231" s="182"/>
      <c r="E1231" s="183"/>
    </row>
    <row r="1232" spans="3:5" ht="15.75" customHeight="1" x14ac:dyDescent="0.25">
      <c r="C1232" s="182"/>
      <c r="D1232" s="182"/>
      <c r="E1232" s="183"/>
    </row>
    <row r="1233" spans="3:5" ht="15.75" customHeight="1" x14ac:dyDescent="0.25">
      <c r="C1233" s="182"/>
      <c r="D1233" s="182"/>
      <c r="E1233" s="183"/>
    </row>
    <row r="1234" spans="3:5" ht="15.75" customHeight="1" x14ac:dyDescent="0.25">
      <c r="C1234" s="182"/>
      <c r="D1234" s="182"/>
      <c r="E1234" s="183"/>
    </row>
    <row r="1235" spans="3:5" ht="15.75" customHeight="1" x14ac:dyDescent="0.25">
      <c r="C1235" s="182"/>
      <c r="D1235" s="182"/>
      <c r="E1235" s="183"/>
    </row>
    <row r="1236" spans="3:5" ht="15.75" customHeight="1" x14ac:dyDescent="0.25">
      <c r="C1236" s="182"/>
      <c r="D1236" s="182"/>
      <c r="E1236" s="183"/>
    </row>
    <row r="1237" spans="3:5" ht="15.75" customHeight="1" x14ac:dyDescent="0.25">
      <c r="C1237" s="182"/>
      <c r="D1237" s="182"/>
      <c r="E1237" s="183"/>
    </row>
    <row r="1238" spans="3:5" ht="15.75" customHeight="1" x14ac:dyDescent="0.25">
      <c r="C1238" s="182"/>
      <c r="D1238" s="182"/>
      <c r="E1238" s="183"/>
    </row>
    <row r="1239" spans="3:5" ht="15.75" customHeight="1" x14ac:dyDescent="0.25">
      <c r="C1239" s="182"/>
      <c r="D1239" s="182"/>
      <c r="E1239" s="183"/>
    </row>
    <row r="1240" spans="3:5" ht="15.75" customHeight="1" x14ac:dyDescent="0.25">
      <c r="C1240" s="182"/>
      <c r="D1240" s="182"/>
      <c r="E1240" s="183"/>
    </row>
    <row r="1241" spans="3:5" ht="15.75" customHeight="1" x14ac:dyDescent="0.25">
      <c r="C1241" s="182"/>
      <c r="D1241" s="182"/>
      <c r="E1241" s="183"/>
    </row>
    <row r="1242" spans="3:5" ht="15.75" customHeight="1" x14ac:dyDescent="0.25">
      <c r="C1242" s="182"/>
      <c r="D1242" s="182"/>
      <c r="E1242" s="183"/>
    </row>
    <row r="1243" spans="3:5" ht="15.75" customHeight="1" x14ac:dyDescent="0.25">
      <c r="C1243" s="182"/>
      <c r="D1243" s="182"/>
      <c r="E1243" s="183"/>
    </row>
    <row r="1244" spans="3:5" ht="15.75" customHeight="1" x14ac:dyDescent="0.25">
      <c r="C1244" s="182"/>
      <c r="D1244" s="182"/>
      <c r="E1244" s="183"/>
    </row>
    <row r="1245" spans="3:5" ht="15.75" customHeight="1" x14ac:dyDescent="0.25">
      <c r="C1245" s="182"/>
      <c r="D1245" s="182"/>
      <c r="E1245" s="183"/>
    </row>
    <row r="1246" spans="3:5" ht="15.75" customHeight="1" x14ac:dyDescent="0.25">
      <c r="C1246" s="182"/>
      <c r="D1246" s="182"/>
      <c r="E1246" s="183"/>
    </row>
    <row r="1247" spans="3:5" ht="15.75" customHeight="1" x14ac:dyDescent="0.25">
      <c r="C1247" s="182"/>
      <c r="D1247" s="182"/>
      <c r="E1247" s="183"/>
    </row>
    <row r="1248" spans="3:5" ht="15.75" customHeight="1" x14ac:dyDescent="0.25">
      <c r="C1248" s="182"/>
      <c r="D1248" s="182"/>
      <c r="E1248" s="183"/>
    </row>
    <row r="1249" spans="3:5" ht="15.75" customHeight="1" x14ac:dyDescent="0.25">
      <c r="C1249" s="182"/>
      <c r="D1249" s="182"/>
      <c r="E1249" s="183"/>
    </row>
    <row r="1250" spans="3:5" ht="15.75" customHeight="1" x14ac:dyDescent="0.25">
      <c r="C1250" s="182"/>
      <c r="D1250" s="182"/>
      <c r="E1250" s="183"/>
    </row>
    <row r="1251" spans="3:5" ht="15.75" customHeight="1" x14ac:dyDescent="0.25">
      <c r="C1251" s="182"/>
      <c r="D1251" s="182"/>
      <c r="E1251" s="183"/>
    </row>
    <row r="1252" spans="3:5" ht="15.75" customHeight="1" x14ac:dyDescent="0.25">
      <c r="C1252" s="182"/>
      <c r="D1252" s="182"/>
      <c r="E1252" s="183"/>
    </row>
    <row r="1253" spans="3:5" ht="15.75" customHeight="1" x14ac:dyDescent="0.25">
      <c r="C1253" s="182"/>
      <c r="D1253" s="182"/>
      <c r="E1253" s="183"/>
    </row>
    <row r="1254" spans="3:5" ht="15.75" customHeight="1" x14ac:dyDescent="0.25">
      <c r="C1254" s="182"/>
      <c r="D1254" s="182"/>
      <c r="E1254" s="183"/>
    </row>
    <row r="1255" spans="3:5" ht="15.75" customHeight="1" x14ac:dyDescent="0.25">
      <c r="C1255" s="182"/>
      <c r="D1255" s="182"/>
      <c r="E1255" s="183"/>
    </row>
    <row r="1256" spans="3:5" ht="15.75" customHeight="1" x14ac:dyDescent="0.25">
      <c r="C1256" s="182"/>
      <c r="D1256" s="182"/>
      <c r="E1256" s="183"/>
    </row>
    <row r="1257" spans="3:5" ht="15.75" customHeight="1" x14ac:dyDescent="0.25">
      <c r="C1257" s="182"/>
      <c r="D1257" s="182"/>
      <c r="E1257" s="183"/>
    </row>
    <row r="1258" spans="3:5" ht="15.75" customHeight="1" x14ac:dyDescent="0.25">
      <c r="C1258" s="182"/>
      <c r="D1258" s="182"/>
      <c r="E1258" s="183"/>
    </row>
    <row r="1259" spans="3:5" ht="15.75" customHeight="1" x14ac:dyDescent="0.25">
      <c r="C1259" s="182"/>
      <c r="D1259" s="182"/>
      <c r="E1259" s="183"/>
    </row>
    <row r="1260" spans="3:5" ht="15.75" customHeight="1" x14ac:dyDescent="0.25">
      <c r="C1260" s="182"/>
      <c r="D1260" s="182"/>
      <c r="E1260" s="183"/>
    </row>
    <row r="1261" spans="3:5" ht="15.75" customHeight="1" x14ac:dyDescent="0.25">
      <c r="C1261" s="182"/>
      <c r="D1261" s="182"/>
      <c r="E1261" s="183"/>
    </row>
    <row r="1262" spans="3:5" ht="15.75" customHeight="1" x14ac:dyDescent="0.25">
      <c r="C1262" s="182"/>
      <c r="D1262" s="182"/>
      <c r="E1262" s="183"/>
    </row>
    <row r="1263" spans="3:5" ht="15.75" customHeight="1" x14ac:dyDescent="0.25">
      <c r="C1263" s="182"/>
      <c r="D1263" s="182"/>
      <c r="E1263" s="183"/>
    </row>
    <row r="1264" spans="3:5" ht="15.75" customHeight="1" x14ac:dyDescent="0.25">
      <c r="C1264" s="182"/>
      <c r="D1264" s="182"/>
      <c r="E1264" s="183"/>
    </row>
    <row r="1265" spans="3:5" ht="15.75" customHeight="1" x14ac:dyDescent="0.25">
      <c r="C1265" s="182"/>
      <c r="D1265" s="182"/>
      <c r="E1265" s="183"/>
    </row>
    <row r="1266" spans="3:5" ht="15.75" customHeight="1" x14ac:dyDescent="0.25">
      <c r="C1266" s="182"/>
      <c r="D1266" s="182"/>
      <c r="E1266" s="183"/>
    </row>
    <row r="1267" spans="3:5" ht="15.75" customHeight="1" x14ac:dyDescent="0.25">
      <c r="C1267" s="182"/>
      <c r="D1267" s="182"/>
      <c r="E1267" s="183"/>
    </row>
    <row r="1268" spans="3:5" ht="15.75" customHeight="1" x14ac:dyDescent="0.25">
      <c r="C1268" s="182"/>
      <c r="D1268" s="182"/>
      <c r="E1268" s="183"/>
    </row>
    <row r="1269" spans="3:5" ht="15.75" customHeight="1" x14ac:dyDescent="0.25">
      <c r="C1269" s="182"/>
      <c r="D1269" s="182"/>
      <c r="E1269" s="183"/>
    </row>
    <row r="1270" spans="3:5" ht="15.75" customHeight="1" x14ac:dyDescent="0.25">
      <c r="C1270" s="182"/>
      <c r="D1270" s="182"/>
      <c r="E1270" s="183"/>
    </row>
    <row r="1271" spans="3:5" ht="15.75" customHeight="1" x14ac:dyDescent="0.25">
      <c r="C1271" s="182"/>
      <c r="D1271" s="182"/>
      <c r="E1271" s="183"/>
    </row>
    <row r="1272" spans="3:5" ht="15.75" customHeight="1" x14ac:dyDescent="0.25">
      <c r="C1272" s="182"/>
      <c r="D1272" s="182"/>
      <c r="E1272" s="183"/>
    </row>
    <row r="1273" spans="3:5" ht="15.75" customHeight="1" x14ac:dyDescent="0.25">
      <c r="C1273" s="182"/>
      <c r="D1273" s="182"/>
      <c r="E1273" s="183"/>
    </row>
    <row r="1274" spans="3:5" ht="15.75" customHeight="1" x14ac:dyDescent="0.25">
      <c r="C1274" s="182"/>
      <c r="D1274" s="182"/>
      <c r="E1274" s="183"/>
    </row>
    <row r="1275" spans="3:5" ht="15.75" customHeight="1" x14ac:dyDescent="0.25">
      <c r="C1275" s="182"/>
      <c r="D1275" s="182"/>
      <c r="E1275" s="183"/>
    </row>
    <row r="1276" spans="3:5" ht="15.75" customHeight="1" x14ac:dyDescent="0.25">
      <c r="C1276" s="182"/>
      <c r="D1276" s="182"/>
      <c r="E1276" s="183"/>
    </row>
    <row r="1277" spans="3:5" ht="15.75" customHeight="1" x14ac:dyDescent="0.25">
      <c r="C1277" s="182"/>
      <c r="D1277" s="182"/>
      <c r="E1277" s="183"/>
    </row>
    <row r="1278" spans="3:5" ht="15.75" customHeight="1" x14ac:dyDescent="0.25">
      <c r="C1278" s="182"/>
      <c r="D1278" s="182"/>
      <c r="E1278" s="183"/>
    </row>
    <row r="1279" spans="3:5" ht="15.75" customHeight="1" x14ac:dyDescent="0.25">
      <c r="C1279" s="182"/>
      <c r="D1279" s="182"/>
      <c r="E1279" s="183"/>
    </row>
    <row r="1280" spans="3:5" ht="15.75" customHeight="1" x14ac:dyDescent="0.25">
      <c r="C1280" s="182"/>
      <c r="D1280" s="182"/>
      <c r="E1280" s="183"/>
    </row>
    <row r="1281" spans="3:5" ht="15.75" customHeight="1" x14ac:dyDescent="0.25">
      <c r="C1281" s="182"/>
      <c r="D1281" s="182"/>
      <c r="E1281" s="183"/>
    </row>
    <row r="1282" spans="3:5" ht="15.75" customHeight="1" x14ac:dyDescent="0.25">
      <c r="C1282" s="182"/>
      <c r="D1282" s="182"/>
      <c r="E1282" s="183"/>
    </row>
    <row r="1283" spans="3:5" ht="15.75" customHeight="1" x14ac:dyDescent="0.25">
      <c r="C1283" s="182"/>
      <c r="D1283" s="182"/>
      <c r="E1283" s="183"/>
    </row>
    <row r="1284" spans="3:5" ht="15.75" customHeight="1" x14ac:dyDescent="0.25">
      <c r="C1284" s="182"/>
      <c r="D1284" s="182"/>
      <c r="E1284" s="183"/>
    </row>
    <row r="1285" spans="3:5" ht="15.75" customHeight="1" x14ac:dyDescent="0.25">
      <c r="C1285" s="182"/>
      <c r="D1285" s="182"/>
      <c r="E1285" s="183"/>
    </row>
    <row r="1286" spans="3:5" ht="15.75" customHeight="1" x14ac:dyDescent="0.25">
      <c r="C1286" s="182"/>
      <c r="D1286" s="182"/>
      <c r="E1286" s="183"/>
    </row>
    <row r="1287" spans="3:5" ht="15.75" customHeight="1" x14ac:dyDescent="0.25">
      <c r="C1287" s="182"/>
      <c r="D1287" s="182"/>
      <c r="E1287" s="183"/>
    </row>
    <row r="1288" spans="3:5" ht="15.75" customHeight="1" x14ac:dyDescent="0.25">
      <c r="C1288" s="182"/>
      <c r="D1288" s="182"/>
      <c r="E1288" s="183"/>
    </row>
    <row r="1289" spans="3:5" ht="15.75" customHeight="1" x14ac:dyDescent="0.25">
      <c r="C1289" s="182"/>
      <c r="D1289" s="182"/>
      <c r="E1289" s="183"/>
    </row>
    <row r="1290" spans="3:5" ht="15.75" customHeight="1" x14ac:dyDescent="0.25">
      <c r="C1290" s="182"/>
      <c r="D1290" s="182"/>
      <c r="E1290" s="183"/>
    </row>
    <row r="1291" spans="3:5" ht="15.75" customHeight="1" x14ac:dyDescent="0.25">
      <c r="C1291" s="182"/>
      <c r="D1291" s="182"/>
      <c r="E1291" s="183"/>
    </row>
    <row r="1292" spans="3:5" ht="15.75" customHeight="1" x14ac:dyDescent="0.25">
      <c r="C1292" s="182"/>
      <c r="D1292" s="182"/>
      <c r="E1292" s="183"/>
    </row>
    <row r="1293" spans="3:5" ht="15.75" customHeight="1" x14ac:dyDescent="0.25">
      <c r="C1293" s="182"/>
      <c r="D1293" s="182"/>
      <c r="E1293" s="183"/>
    </row>
    <row r="1294" spans="3:5" ht="15.75" customHeight="1" x14ac:dyDescent="0.25">
      <c r="C1294" s="182"/>
      <c r="D1294" s="182"/>
      <c r="E1294" s="183"/>
    </row>
    <row r="1295" spans="3:5" ht="15.75" customHeight="1" x14ac:dyDescent="0.25">
      <c r="C1295" s="182"/>
      <c r="D1295" s="182"/>
      <c r="E1295" s="183"/>
    </row>
    <row r="1296" spans="3:5" ht="15.75" customHeight="1" x14ac:dyDescent="0.25">
      <c r="C1296" s="182"/>
      <c r="D1296" s="182"/>
      <c r="E1296" s="183"/>
    </row>
    <row r="1297" spans="3:5" ht="15.75" customHeight="1" x14ac:dyDescent="0.25">
      <c r="C1297" s="182"/>
      <c r="D1297" s="182"/>
      <c r="E1297" s="183"/>
    </row>
    <row r="1298" spans="3:5" ht="15.75" customHeight="1" x14ac:dyDescent="0.25">
      <c r="C1298" s="182"/>
      <c r="D1298" s="182"/>
      <c r="E1298" s="183"/>
    </row>
    <row r="1299" spans="3:5" ht="15.75" customHeight="1" x14ac:dyDescent="0.25">
      <c r="C1299" s="182"/>
      <c r="D1299" s="182"/>
      <c r="E1299" s="183"/>
    </row>
    <row r="1300" spans="3:5" ht="15.75" customHeight="1" x14ac:dyDescent="0.25">
      <c r="C1300" s="182"/>
      <c r="D1300" s="182"/>
      <c r="E1300" s="183"/>
    </row>
    <row r="1301" spans="3:5" ht="15.75" customHeight="1" x14ac:dyDescent="0.25">
      <c r="C1301" s="182"/>
      <c r="D1301" s="182"/>
      <c r="E1301" s="183"/>
    </row>
    <row r="1302" spans="3:5" ht="15.75" customHeight="1" x14ac:dyDescent="0.25">
      <c r="C1302" s="182"/>
      <c r="D1302" s="182"/>
      <c r="E1302" s="183"/>
    </row>
    <row r="1303" spans="3:5" ht="15.75" customHeight="1" x14ac:dyDescent="0.25">
      <c r="C1303" s="182"/>
      <c r="D1303" s="182"/>
      <c r="E1303" s="183"/>
    </row>
    <row r="1304" spans="3:5" ht="15.75" customHeight="1" x14ac:dyDescent="0.25">
      <c r="C1304" s="182"/>
      <c r="D1304" s="182"/>
      <c r="E1304" s="183"/>
    </row>
    <row r="1305" spans="3:5" ht="15.75" customHeight="1" x14ac:dyDescent="0.25">
      <c r="C1305" s="182"/>
      <c r="D1305" s="182"/>
      <c r="E1305" s="183"/>
    </row>
    <row r="1306" spans="3:5" ht="15.75" customHeight="1" x14ac:dyDescent="0.25">
      <c r="C1306" s="182"/>
      <c r="D1306" s="182"/>
      <c r="E1306" s="183"/>
    </row>
    <row r="1307" spans="3:5" ht="15.75" customHeight="1" x14ac:dyDescent="0.25">
      <c r="C1307" s="182"/>
      <c r="D1307" s="182"/>
      <c r="E1307" s="183"/>
    </row>
    <row r="1308" spans="3:5" ht="15.75" customHeight="1" x14ac:dyDescent="0.25">
      <c r="C1308" s="182"/>
      <c r="D1308" s="182"/>
      <c r="E1308" s="183"/>
    </row>
    <row r="1309" spans="3:5" ht="15.75" customHeight="1" x14ac:dyDescent="0.25">
      <c r="C1309" s="182"/>
      <c r="D1309" s="182"/>
      <c r="E1309" s="183"/>
    </row>
    <row r="1310" spans="3:5" ht="15.75" customHeight="1" x14ac:dyDescent="0.25">
      <c r="C1310" s="182"/>
      <c r="D1310" s="182"/>
      <c r="E1310" s="183"/>
    </row>
    <row r="1311" spans="3:5" ht="15.75" customHeight="1" x14ac:dyDescent="0.25">
      <c r="C1311" s="182"/>
      <c r="D1311" s="182"/>
      <c r="E1311" s="183"/>
    </row>
    <row r="1312" spans="3:5" ht="15.75" customHeight="1" x14ac:dyDescent="0.25">
      <c r="C1312" s="182"/>
      <c r="D1312" s="182"/>
      <c r="E1312" s="183"/>
    </row>
    <row r="1313" spans="3:5" ht="15.75" customHeight="1" x14ac:dyDescent="0.25">
      <c r="C1313" s="182"/>
      <c r="D1313" s="182"/>
      <c r="E1313" s="183"/>
    </row>
    <row r="1314" spans="3:5" ht="15.75" customHeight="1" x14ac:dyDescent="0.25">
      <c r="C1314" s="182"/>
      <c r="D1314" s="182"/>
      <c r="E1314" s="183"/>
    </row>
    <row r="1315" spans="3:5" ht="15.75" customHeight="1" x14ac:dyDescent="0.25">
      <c r="C1315" s="182"/>
      <c r="D1315" s="182"/>
      <c r="E1315" s="183"/>
    </row>
    <row r="1316" spans="3:5" ht="15.75" customHeight="1" x14ac:dyDescent="0.25">
      <c r="C1316" s="182"/>
      <c r="D1316" s="182"/>
      <c r="E1316" s="183"/>
    </row>
    <row r="1317" spans="3:5" ht="15.75" customHeight="1" x14ac:dyDescent="0.25">
      <c r="C1317" s="182"/>
      <c r="D1317" s="182"/>
      <c r="E1317" s="183"/>
    </row>
    <row r="1318" spans="3:5" ht="15.75" customHeight="1" x14ac:dyDescent="0.25">
      <c r="C1318" s="182"/>
      <c r="D1318" s="182"/>
      <c r="E1318" s="183"/>
    </row>
    <row r="1319" spans="3:5" ht="15.75" customHeight="1" x14ac:dyDescent="0.25">
      <c r="C1319" s="182"/>
      <c r="D1319" s="182"/>
      <c r="E1319" s="183"/>
    </row>
    <row r="1320" spans="3:5" ht="15.75" customHeight="1" x14ac:dyDescent="0.25">
      <c r="C1320" s="182"/>
      <c r="D1320" s="182"/>
      <c r="E1320" s="183"/>
    </row>
    <row r="1321" spans="3:5" ht="15.75" customHeight="1" x14ac:dyDescent="0.25">
      <c r="C1321" s="182"/>
      <c r="D1321" s="182"/>
      <c r="E1321" s="183"/>
    </row>
    <row r="1322" spans="3:5" ht="15.75" customHeight="1" x14ac:dyDescent="0.25">
      <c r="C1322" s="182"/>
      <c r="D1322" s="182"/>
      <c r="E1322" s="183"/>
    </row>
    <row r="1323" spans="3:5" ht="15.75" customHeight="1" x14ac:dyDescent="0.25">
      <c r="C1323" s="182"/>
      <c r="D1323" s="182"/>
      <c r="E1323" s="183"/>
    </row>
    <row r="1324" spans="3:5" ht="15.75" customHeight="1" x14ac:dyDescent="0.25">
      <c r="C1324" s="182"/>
      <c r="D1324" s="182"/>
      <c r="E1324" s="183"/>
    </row>
    <row r="1325" spans="3:5" ht="15.75" customHeight="1" x14ac:dyDescent="0.25">
      <c r="C1325" s="182"/>
      <c r="D1325" s="182"/>
      <c r="E1325" s="183"/>
    </row>
    <row r="1326" spans="3:5" ht="15.75" customHeight="1" x14ac:dyDescent="0.25">
      <c r="C1326" s="182"/>
      <c r="D1326" s="182"/>
      <c r="E1326" s="183"/>
    </row>
    <row r="1327" spans="3:5" ht="15.75" customHeight="1" x14ac:dyDescent="0.25">
      <c r="C1327" s="182"/>
      <c r="D1327" s="182"/>
      <c r="E1327" s="183"/>
    </row>
    <row r="1328" spans="3:5" ht="15.75" customHeight="1" x14ac:dyDescent="0.25">
      <c r="C1328" s="182"/>
      <c r="D1328" s="182"/>
      <c r="E1328" s="183"/>
    </row>
    <row r="1329" spans="3:5" ht="15.75" customHeight="1" x14ac:dyDescent="0.25">
      <c r="C1329" s="182"/>
      <c r="D1329" s="182"/>
      <c r="E1329" s="183"/>
    </row>
    <row r="1330" spans="3:5" ht="15.75" customHeight="1" x14ac:dyDescent="0.25">
      <c r="C1330" s="182"/>
      <c r="D1330" s="182"/>
      <c r="E1330" s="183"/>
    </row>
    <row r="1331" spans="3:5" ht="15.75" customHeight="1" x14ac:dyDescent="0.25">
      <c r="C1331" s="182"/>
      <c r="D1331" s="182"/>
      <c r="E1331" s="183"/>
    </row>
    <row r="1332" spans="3:5" ht="15.75" customHeight="1" x14ac:dyDescent="0.25">
      <c r="C1332" s="182"/>
      <c r="D1332" s="182"/>
      <c r="E1332" s="183"/>
    </row>
    <row r="1333" spans="3:5" ht="15.75" customHeight="1" x14ac:dyDescent="0.25">
      <c r="C1333" s="182"/>
      <c r="D1333" s="182"/>
      <c r="E1333" s="183"/>
    </row>
    <row r="1334" spans="3:5" ht="15.75" customHeight="1" x14ac:dyDescent="0.25">
      <c r="C1334" s="182"/>
      <c r="D1334" s="182"/>
      <c r="E1334" s="183"/>
    </row>
    <row r="1335" spans="3:5" ht="15.75" customHeight="1" x14ac:dyDescent="0.25">
      <c r="C1335" s="182"/>
      <c r="D1335" s="182"/>
      <c r="E1335" s="183"/>
    </row>
    <row r="1336" spans="3:5" ht="15.75" customHeight="1" x14ac:dyDescent="0.25">
      <c r="C1336" s="182"/>
      <c r="D1336" s="182"/>
      <c r="E1336" s="183"/>
    </row>
    <row r="1337" spans="3:5" ht="15.75" customHeight="1" x14ac:dyDescent="0.25">
      <c r="C1337" s="182"/>
      <c r="D1337" s="182"/>
      <c r="E1337" s="183"/>
    </row>
    <row r="1338" spans="3:5" ht="15.75" customHeight="1" x14ac:dyDescent="0.25">
      <c r="C1338" s="182"/>
      <c r="D1338" s="182"/>
      <c r="E1338" s="183"/>
    </row>
    <row r="1339" spans="3:5" ht="15.75" customHeight="1" x14ac:dyDescent="0.25">
      <c r="C1339" s="182"/>
      <c r="D1339" s="182"/>
      <c r="E1339" s="183"/>
    </row>
    <row r="1340" spans="3:5" ht="15.75" customHeight="1" x14ac:dyDescent="0.25">
      <c r="C1340" s="182"/>
      <c r="D1340" s="182"/>
      <c r="E1340" s="183"/>
    </row>
    <row r="1341" spans="3:5" ht="15.75" customHeight="1" x14ac:dyDescent="0.25">
      <c r="C1341" s="182"/>
      <c r="D1341" s="182"/>
      <c r="E1341" s="183"/>
    </row>
    <row r="1342" spans="3:5" ht="15.75" customHeight="1" x14ac:dyDescent="0.25">
      <c r="C1342" s="182"/>
      <c r="D1342" s="182"/>
      <c r="E1342" s="183"/>
    </row>
    <row r="1343" spans="3:5" ht="15.75" customHeight="1" x14ac:dyDescent="0.25">
      <c r="C1343" s="182"/>
      <c r="D1343" s="182"/>
      <c r="E1343" s="183"/>
    </row>
    <row r="1344" spans="3:5" ht="15.75" customHeight="1" x14ac:dyDescent="0.25">
      <c r="C1344" s="182"/>
      <c r="D1344" s="182"/>
      <c r="E1344" s="183"/>
    </row>
    <row r="1345" spans="3:5" ht="15.75" customHeight="1" x14ac:dyDescent="0.25">
      <c r="C1345" s="182"/>
      <c r="D1345" s="182"/>
      <c r="E1345" s="183"/>
    </row>
    <row r="1346" spans="3:5" ht="15.75" customHeight="1" x14ac:dyDescent="0.25">
      <c r="C1346" s="182"/>
      <c r="D1346" s="182"/>
      <c r="E1346" s="183"/>
    </row>
    <row r="1347" spans="3:5" ht="15.75" customHeight="1" x14ac:dyDescent="0.25">
      <c r="C1347" s="182"/>
      <c r="D1347" s="182"/>
      <c r="E1347" s="183"/>
    </row>
    <row r="1348" spans="3:5" ht="15.75" customHeight="1" x14ac:dyDescent="0.25">
      <c r="C1348" s="182"/>
      <c r="D1348" s="182"/>
      <c r="E1348" s="183"/>
    </row>
    <row r="1349" spans="3:5" ht="15.75" customHeight="1" x14ac:dyDescent="0.25">
      <c r="C1349" s="182"/>
      <c r="D1349" s="182"/>
      <c r="E1349" s="183"/>
    </row>
    <row r="1350" spans="3:5" ht="15.75" customHeight="1" x14ac:dyDescent="0.25">
      <c r="C1350" s="182"/>
      <c r="D1350" s="182"/>
      <c r="E1350" s="183"/>
    </row>
    <row r="1351" spans="3:5" ht="15.75" customHeight="1" x14ac:dyDescent="0.25">
      <c r="C1351" s="182"/>
      <c r="D1351" s="182"/>
      <c r="E1351" s="183"/>
    </row>
    <row r="1352" spans="3:5" ht="15.75" customHeight="1" x14ac:dyDescent="0.25">
      <c r="C1352" s="182"/>
      <c r="D1352" s="182"/>
      <c r="E1352" s="183"/>
    </row>
    <row r="1353" spans="3:5" ht="15.75" customHeight="1" x14ac:dyDescent="0.25">
      <c r="C1353" s="182"/>
      <c r="D1353" s="182"/>
      <c r="E1353" s="183"/>
    </row>
    <row r="1354" spans="3:5" ht="15.75" customHeight="1" x14ac:dyDescent="0.25">
      <c r="C1354" s="182"/>
      <c r="D1354" s="182"/>
      <c r="E1354" s="183"/>
    </row>
    <row r="1355" spans="3:5" ht="15.75" customHeight="1" x14ac:dyDescent="0.25">
      <c r="C1355" s="182"/>
      <c r="D1355" s="182"/>
      <c r="E1355" s="183"/>
    </row>
    <row r="1356" spans="3:5" ht="15.75" customHeight="1" x14ac:dyDescent="0.25">
      <c r="C1356" s="182"/>
      <c r="D1356" s="182"/>
      <c r="E1356" s="183"/>
    </row>
    <row r="1357" spans="3:5" ht="15.75" customHeight="1" x14ac:dyDescent="0.25">
      <c r="C1357" s="182"/>
      <c r="D1357" s="182"/>
      <c r="E1357" s="183"/>
    </row>
    <row r="1358" spans="3:5" ht="15.75" customHeight="1" x14ac:dyDescent="0.25">
      <c r="C1358" s="182"/>
      <c r="D1358" s="182"/>
      <c r="E1358" s="183"/>
    </row>
    <row r="1359" spans="3:5" ht="15.75" customHeight="1" x14ac:dyDescent="0.25">
      <c r="C1359" s="182"/>
      <c r="D1359" s="182"/>
      <c r="E1359" s="183"/>
    </row>
    <row r="1360" spans="3:5" ht="15.75" customHeight="1" x14ac:dyDescent="0.25">
      <c r="C1360" s="182"/>
      <c r="D1360" s="182"/>
      <c r="E1360" s="183"/>
    </row>
    <row r="1361" spans="3:5" ht="15.75" customHeight="1" x14ac:dyDescent="0.25">
      <c r="C1361" s="182"/>
      <c r="D1361" s="182"/>
      <c r="E1361" s="183"/>
    </row>
    <row r="1362" spans="3:5" ht="15.75" customHeight="1" x14ac:dyDescent="0.25">
      <c r="C1362" s="182"/>
      <c r="D1362" s="182"/>
      <c r="E1362" s="183"/>
    </row>
    <row r="1363" spans="3:5" ht="15.75" customHeight="1" x14ac:dyDescent="0.25">
      <c r="C1363" s="182"/>
      <c r="D1363" s="182"/>
      <c r="E1363" s="183"/>
    </row>
    <row r="1364" spans="3:5" ht="15.75" customHeight="1" x14ac:dyDescent="0.25">
      <c r="C1364" s="182"/>
      <c r="D1364" s="182"/>
      <c r="E1364" s="183"/>
    </row>
    <row r="1365" spans="3:5" ht="15.75" customHeight="1" x14ac:dyDescent="0.25">
      <c r="C1365" s="182"/>
      <c r="D1365" s="182"/>
      <c r="E1365" s="183"/>
    </row>
    <row r="1366" spans="3:5" ht="15.75" customHeight="1" x14ac:dyDescent="0.25">
      <c r="C1366" s="182"/>
      <c r="D1366" s="182"/>
      <c r="E1366" s="183"/>
    </row>
    <row r="1367" spans="3:5" ht="15.75" customHeight="1" x14ac:dyDescent="0.25">
      <c r="C1367" s="182"/>
      <c r="D1367" s="182"/>
      <c r="E1367" s="183"/>
    </row>
    <row r="1368" spans="3:5" ht="15.75" customHeight="1" x14ac:dyDescent="0.25">
      <c r="C1368" s="182"/>
      <c r="D1368" s="182"/>
      <c r="E1368" s="183"/>
    </row>
    <row r="1369" spans="3:5" ht="15.75" customHeight="1" x14ac:dyDescent="0.25">
      <c r="C1369" s="182"/>
      <c r="D1369" s="182"/>
      <c r="E1369" s="183"/>
    </row>
    <row r="1370" spans="3:5" ht="15.75" customHeight="1" x14ac:dyDescent="0.25">
      <c r="C1370" s="182"/>
      <c r="D1370" s="182"/>
      <c r="E1370" s="183"/>
    </row>
    <row r="1371" spans="3:5" ht="15.75" customHeight="1" x14ac:dyDescent="0.25">
      <c r="C1371" s="182"/>
      <c r="D1371" s="182"/>
      <c r="E1371" s="183"/>
    </row>
    <row r="1372" spans="3:5" ht="15.75" customHeight="1" x14ac:dyDescent="0.25">
      <c r="C1372" s="182"/>
      <c r="D1372" s="182"/>
      <c r="E1372" s="183"/>
    </row>
    <row r="1373" spans="3:5" ht="15.75" customHeight="1" x14ac:dyDescent="0.25">
      <c r="C1373" s="182"/>
      <c r="D1373" s="182"/>
      <c r="E1373" s="183"/>
    </row>
    <row r="1374" spans="3:5" ht="15.75" customHeight="1" x14ac:dyDescent="0.25">
      <c r="C1374" s="182"/>
      <c r="D1374" s="182"/>
      <c r="E1374" s="183"/>
    </row>
    <row r="1375" spans="3:5" ht="15.75" customHeight="1" x14ac:dyDescent="0.25">
      <c r="C1375" s="182"/>
      <c r="D1375" s="182"/>
      <c r="E1375" s="183"/>
    </row>
    <row r="1376" spans="3:5" ht="15.75" customHeight="1" x14ac:dyDescent="0.25">
      <c r="C1376" s="182"/>
      <c r="D1376" s="182"/>
      <c r="E1376" s="183"/>
    </row>
    <row r="1377" spans="3:5" ht="15.75" customHeight="1" x14ac:dyDescent="0.25">
      <c r="C1377" s="182"/>
      <c r="D1377" s="182"/>
      <c r="E1377" s="183"/>
    </row>
    <row r="1378" spans="3:5" ht="15.75" customHeight="1" x14ac:dyDescent="0.25">
      <c r="C1378" s="182"/>
      <c r="D1378" s="182"/>
      <c r="E1378" s="183"/>
    </row>
    <row r="1379" spans="3:5" ht="15.75" customHeight="1" x14ac:dyDescent="0.25">
      <c r="C1379" s="182"/>
      <c r="D1379" s="182"/>
      <c r="E1379" s="183"/>
    </row>
    <row r="1380" spans="3:5" ht="15.75" customHeight="1" x14ac:dyDescent="0.25">
      <c r="C1380" s="182"/>
      <c r="D1380" s="182"/>
      <c r="E1380" s="183"/>
    </row>
    <row r="1381" spans="3:5" ht="15.75" customHeight="1" x14ac:dyDescent="0.25">
      <c r="C1381" s="182"/>
      <c r="D1381" s="182"/>
      <c r="E1381" s="183"/>
    </row>
    <row r="1382" spans="3:5" ht="15.75" customHeight="1" x14ac:dyDescent="0.25">
      <c r="C1382" s="182"/>
      <c r="D1382" s="182"/>
      <c r="E1382" s="183"/>
    </row>
    <row r="1383" spans="3:5" ht="15.75" customHeight="1" x14ac:dyDescent="0.25">
      <c r="C1383" s="182"/>
      <c r="D1383" s="182"/>
      <c r="E1383" s="183"/>
    </row>
    <row r="1384" spans="3:5" ht="15.75" customHeight="1" x14ac:dyDescent="0.25">
      <c r="C1384" s="182"/>
      <c r="D1384" s="182"/>
      <c r="E1384" s="183"/>
    </row>
    <row r="1385" spans="3:5" ht="15.75" customHeight="1" x14ac:dyDescent="0.25">
      <c r="C1385" s="182"/>
      <c r="D1385" s="182"/>
      <c r="E1385" s="183"/>
    </row>
    <row r="1386" spans="3:5" ht="15.75" customHeight="1" x14ac:dyDescent="0.25">
      <c r="C1386" s="182"/>
      <c r="D1386" s="182"/>
      <c r="E1386" s="183"/>
    </row>
    <row r="1387" spans="3:5" ht="15.75" customHeight="1" x14ac:dyDescent="0.25">
      <c r="C1387" s="182"/>
      <c r="D1387" s="182"/>
      <c r="E1387" s="183"/>
    </row>
    <row r="1388" spans="3:5" ht="15.75" customHeight="1" x14ac:dyDescent="0.25">
      <c r="C1388" s="182"/>
      <c r="D1388" s="182"/>
      <c r="E1388" s="183"/>
    </row>
    <row r="1389" spans="3:5" ht="15.75" customHeight="1" x14ac:dyDescent="0.25">
      <c r="C1389" s="182"/>
      <c r="D1389" s="182"/>
      <c r="E1389" s="183"/>
    </row>
    <row r="1390" spans="3:5" ht="15.75" customHeight="1" x14ac:dyDescent="0.25">
      <c r="C1390" s="182"/>
      <c r="D1390" s="182"/>
      <c r="E1390" s="183"/>
    </row>
    <row r="1391" spans="3:5" ht="15.75" customHeight="1" x14ac:dyDescent="0.25">
      <c r="C1391" s="182"/>
      <c r="D1391" s="182"/>
      <c r="E1391" s="183"/>
    </row>
    <row r="1392" spans="3:5" ht="15.75" customHeight="1" x14ac:dyDescent="0.25">
      <c r="C1392" s="182"/>
      <c r="D1392" s="182"/>
      <c r="E1392" s="183"/>
    </row>
    <row r="1393" spans="3:5" ht="15.75" customHeight="1" x14ac:dyDescent="0.25">
      <c r="C1393" s="182"/>
      <c r="D1393" s="182"/>
      <c r="E1393" s="183"/>
    </row>
    <row r="1394" spans="3:5" ht="15.75" customHeight="1" x14ac:dyDescent="0.25">
      <c r="C1394" s="182"/>
      <c r="D1394" s="182"/>
      <c r="E1394" s="183"/>
    </row>
    <row r="1395" spans="3:5" ht="15.75" customHeight="1" x14ac:dyDescent="0.25">
      <c r="C1395" s="182"/>
      <c r="D1395" s="182"/>
      <c r="E1395" s="183"/>
    </row>
    <row r="1396" spans="3:5" ht="15.75" customHeight="1" x14ac:dyDescent="0.25">
      <c r="C1396" s="182"/>
      <c r="D1396" s="182"/>
      <c r="E1396" s="183"/>
    </row>
    <row r="1397" spans="3:5" ht="15.75" customHeight="1" x14ac:dyDescent="0.25">
      <c r="C1397" s="182"/>
      <c r="D1397" s="182"/>
      <c r="E1397" s="183"/>
    </row>
    <row r="1398" spans="3:5" ht="15.75" customHeight="1" x14ac:dyDescent="0.25">
      <c r="C1398" s="182"/>
      <c r="D1398" s="182"/>
      <c r="E1398" s="183"/>
    </row>
    <row r="1399" spans="3:5" ht="15.75" customHeight="1" x14ac:dyDescent="0.25">
      <c r="C1399" s="182"/>
      <c r="D1399" s="182"/>
      <c r="E1399" s="183"/>
    </row>
    <row r="1400" spans="3:5" ht="15.75" customHeight="1" x14ac:dyDescent="0.25">
      <c r="C1400" s="182"/>
      <c r="D1400" s="182"/>
      <c r="E1400" s="183"/>
    </row>
    <row r="1401" spans="3:5" ht="15.75" customHeight="1" x14ac:dyDescent="0.25">
      <c r="C1401" s="182"/>
      <c r="D1401" s="182"/>
      <c r="E1401" s="183"/>
    </row>
    <row r="1402" spans="3:5" ht="15.75" customHeight="1" x14ac:dyDescent="0.25">
      <c r="C1402" s="182"/>
      <c r="D1402" s="182"/>
      <c r="E1402" s="183"/>
    </row>
    <row r="1403" spans="3:5" ht="15.75" customHeight="1" x14ac:dyDescent="0.25">
      <c r="C1403" s="182"/>
      <c r="D1403" s="182"/>
      <c r="E1403" s="183"/>
    </row>
    <row r="1404" spans="3:5" ht="15.75" customHeight="1" x14ac:dyDescent="0.25">
      <c r="C1404" s="182"/>
      <c r="D1404" s="182"/>
      <c r="E1404" s="183"/>
    </row>
    <row r="1405" spans="3:5" ht="15.75" customHeight="1" x14ac:dyDescent="0.25">
      <c r="C1405" s="182"/>
      <c r="D1405" s="182"/>
      <c r="E1405" s="183"/>
    </row>
    <row r="1406" spans="3:5" ht="15.75" customHeight="1" x14ac:dyDescent="0.25">
      <c r="C1406" s="182"/>
      <c r="D1406" s="182"/>
      <c r="E1406" s="183"/>
    </row>
    <row r="1407" spans="3:5" ht="15.75" customHeight="1" x14ac:dyDescent="0.25">
      <c r="C1407" s="182"/>
      <c r="D1407" s="182"/>
      <c r="E1407" s="183"/>
    </row>
    <row r="1408" spans="3:5" ht="15.75" customHeight="1" x14ac:dyDescent="0.25">
      <c r="C1408" s="182"/>
      <c r="D1408" s="182"/>
      <c r="E1408" s="183"/>
    </row>
    <row r="1409" spans="3:5" ht="15.75" customHeight="1" x14ac:dyDescent="0.25">
      <c r="C1409" s="182"/>
      <c r="D1409" s="182"/>
      <c r="E1409" s="183"/>
    </row>
    <row r="1410" spans="3:5" ht="15.75" customHeight="1" x14ac:dyDescent="0.25">
      <c r="C1410" s="182"/>
      <c r="D1410" s="182"/>
      <c r="E1410" s="183"/>
    </row>
    <row r="1411" spans="3:5" ht="15.75" customHeight="1" x14ac:dyDescent="0.25">
      <c r="C1411" s="182"/>
      <c r="D1411" s="182"/>
      <c r="E1411" s="183"/>
    </row>
    <row r="1412" spans="3:5" ht="15.75" customHeight="1" x14ac:dyDescent="0.25">
      <c r="C1412" s="182"/>
      <c r="D1412" s="182"/>
      <c r="E1412" s="183"/>
    </row>
    <row r="1413" spans="3:5" ht="15.75" customHeight="1" x14ac:dyDescent="0.25">
      <c r="C1413" s="182"/>
      <c r="D1413" s="182"/>
      <c r="E1413" s="183"/>
    </row>
    <row r="1414" spans="3:5" ht="15.75" customHeight="1" x14ac:dyDescent="0.25">
      <c r="C1414" s="182"/>
      <c r="D1414" s="182"/>
      <c r="E1414" s="183"/>
    </row>
    <row r="1415" spans="3:5" ht="15.75" customHeight="1" x14ac:dyDescent="0.25">
      <c r="C1415" s="182"/>
      <c r="D1415" s="182"/>
      <c r="E1415" s="183"/>
    </row>
    <row r="1416" spans="3:5" ht="15.75" customHeight="1" x14ac:dyDescent="0.25">
      <c r="C1416" s="182"/>
      <c r="D1416" s="182"/>
      <c r="E1416" s="183"/>
    </row>
    <row r="1417" spans="3:5" ht="15.75" customHeight="1" x14ac:dyDescent="0.25">
      <c r="C1417" s="182"/>
      <c r="D1417" s="182"/>
      <c r="E1417" s="183"/>
    </row>
    <row r="1418" spans="3:5" ht="15.75" customHeight="1" x14ac:dyDescent="0.25">
      <c r="C1418" s="182"/>
      <c r="D1418" s="182"/>
      <c r="E1418" s="183"/>
    </row>
    <row r="1419" spans="3:5" ht="15.75" customHeight="1" x14ac:dyDescent="0.25">
      <c r="C1419" s="182"/>
      <c r="D1419" s="182"/>
      <c r="E1419" s="183"/>
    </row>
    <row r="1420" spans="3:5" ht="15.75" customHeight="1" x14ac:dyDescent="0.25">
      <c r="C1420" s="182"/>
      <c r="D1420" s="182"/>
      <c r="E1420" s="183"/>
    </row>
    <row r="1421" spans="3:5" ht="15.75" customHeight="1" x14ac:dyDescent="0.25">
      <c r="C1421" s="182"/>
      <c r="D1421" s="182"/>
      <c r="E1421" s="183"/>
    </row>
    <row r="1422" spans="3:5" ht="15.75" customHeight="1" x14ac:dyDescent="0.25">
      <c r="C1422" s="182"/>
      <c r="D1422" s="182"/>
      <c r="E1422" s="183"/>
    </row>
    <row r="1423" spans="3:5" ht="15.75" customHeight="1" x14ac:dyDescent="0.25">
      <c r="C1423" s="182"/>
      <c r="D1423" s="182"/>
      <c r="E1423" s="183"/>
    </row>
    <row r="1424" spans="3:5" ht="15.75" customHeight="1" x14ac:dyDescent="0.25">
      <c r="C1424" s="182"/>
      <c r="D1424" s="182"/>
      <c r="E1424" s="183"/>
    </row>
    <row r="1425" spans="3:5" ht="15.75" customHeight="1" x14ac:dyDescent="0.25">
      <c r="C1425" s="182"/>
      <c r="D1425" s="182"/>
      <c r="E1425" s="183"/>
    </row>
    <row r="1426" spans="3:5" ht="15.75" customHeight="1" x14ac:dyDescent="0.25">
      <c r="C1426" s="182"/>
      <c r="D1426" s="182"/>
      <c r="E1426" s="183"/>
    </row>
    <row r="1427" spans="3:5" ht="15.75" customHeight="1" x14ac:dyDescent="0.25">
      <c r="C1427" s="182"/>
      <c r="D1427" s="182"/>
      <c r="E1427" s="183"/>
    </row>
    <row r="1428" spans="3:5" ht="15.75" customHeight="1" x14ac:dyDescent="0.25">
      <c r="C1428" s="182"/>
      <c r="D1428" s="182"/>
      <c r="E1428" s="183"/>
    </row>
    <row r="1429" spans="3:5" ht="15.75" customHeight="1" x14ac:dyDescent="0.25">
      <c r="C1429" s="182"/>
      <c r="D1429" s="182"/>
      <c r="E1429" s="183"/>
    </row>
    <row r="1430" spans="3:5" ht="15.75" customHeight="1" x14ac:dyDescent="0.25">
      <c r="C1430" s="182"/>
      <c r="D1430" s="182"/>
      <c r="E1430" s="183"/>
    </row>
    <row r="1431" spans="3:5" ht="15.75" customHeight="1" x14ac:dyDescent="0.25">
      <c r="C1431" s="182"/>
      <c r="D1431" s="182"/>
      <c r="E1431" s="183"/>
    </row>
    <row r="1432" spans="3:5" ht="15.75" customHeight="1" x14ac:dyDescent="0.25">
      <c r="C1432" s="182"/>
      <c r="D1432" s="182"/>
      <c r="E1432" s="183"/>
    </row>
    <row r="1433" spans="3:5" ht="15.75" customHeight="1" x14ac:dyDescent="0.25">
      <c r="C1433" s="182"/>
      <c r="D1433" s="182"/>
      <c r="E1433" s="183"/>
    </row>
    <row r="1434" spans="3:5" ht="15.75" customHeight="1" x14ac:dyDescent="0.25">
      <c r="C1434" s="182"/>
      <c r="D1434" s="182"/>
      <c r="E1434" s="183"/>
    </row>
    <row r="1435" spans="3:5" ht="15.75" customHeight="1" x14ac:dyDescent="0.25">
      <c r="C1435" s="182"/>
      <c r="D1435" s="182"/>
      <c r="E1435" s="183"/>
    </row>
    <row r="1436" spans="3:5" ht="15.75" customHeight="1" x14ac:dyDescent="0.25">
      <c r="C1436" s="182"/>
      <c r="D1436" s="182"/>
      <c r="E1436" s="183"/>
    </row>
    <row r="1437" spans="3:5" ht="15.75" customHeight="1" x14ac:dyDescent="0.25">
      <c r="C1437" s="182"/>
      <c r="D1437" s="182"/>
      <c r="E1437" s="183"/>
    </row>
    <row r="1438" spans="3:5" ht="15.75" customHeight="1" x14ac:dyDescent="0.25">
      <c r="C1438" s="182"/>
      <c r="D1438" s="182"/>
      <c r="E1438" s="183"/>
    </row>
    <row r="1439" spans="3:5" ht="15.75" customHeight="1" x14ac:dyDescent="0.25">
      <c r="C1439" s="182"/>
      <c r="D1439" s="182"/>
      <c r="E1439" s="183"/>
    </row>
    <row r="1440" spans="3:5" ht="15.75" customHeight="1" x14ac:dyDescent="0.25">
      <c r="C1440" s="182"/>
      <c r="D1440" s="182"/>
      <c r="E1440" s="183"/>
    </row>
    <row r="1441" spans="3:5" ht="15.75" customHeight="1" x14ac:dyDescent="0.25">
      <c r="C1441" s="182"/>
      <c r="D1441" s="182"/>
      <c r="E1441" s="183"/>
    </row>
    <row r="1442" spans="3:5" ht="15.75" customHeight="1" x14ac:dyDescent="0.25">
      <c r="C1442" s="182"/>
      <c r="D1442" s="182"/>
      <c r="E1442" s="183"/>
    </row>
    <row r="1443" spans="3:5" ht="15.75" customHeight="1" x14ac:dyDescent="0.25">
      <c r="C1443" s="182"/>
      <c r="D1443" s="182"/>
      <c r="E1443" s="183"/>
    </row>
    <row r="1444" spans="3:5" ht="15.75" customHeight="1" x14ac:dyDescent="0.25">
      <c r="C1444" s="182"/>
      <c r="D1444" s="182"/>
      <c r="E1444" s="183"/>
    </row>
    <row r="1445" spans="3:5" ht="15.75" customHeight="1" x14ac:dyDescent="0.25">
      <c r="C1445" s="182"/>
      <c r="D1445" s="182"/>
      <c r="E1445" s="183"/>
    </row>
    <row r="1446" spans="3:5" ht="15.75" customHeight="1" x14ac:dyDescent="0.25">
      <c r="C1446" s="182"/>
      <c r="D1446" s="182"/>
      <c r="E1446" s="183"/>
    </row>
    <row r="1447" spans="3:5" ht="15.75" customHeight="1" x14ac:dyDescent="0.25">
      <c r="C1447" s="182"/>
      <c r="D1447" s="182"/>
      <c r="E1447" s="183"/>
    </row>
    <row r="1448" spans="3:5" ht="15.75" customHeight="1" x14ac:dyDescent="0.25">
      <c r="C1448" s="182"/>
      <c r="D1448" s="182"/>
      <c r="E1448" s="183"/>
    </row>
    <row r="1449" spans="3:5" ht="15.75" customHeight="1" x14ac:dyDescent="0.25">
      <c r="C1449" s="182"/>
      <c r="D1449" s="182"/>
      <c r="E1449" s="183"/>
    </row>
    <row r="1450" spans="3:5" ht="15.75" customHeight="1" x14ac:dyDescent="0.25">
      <c r="C1450" s="182"/>
      <c r="D1450" s="182"/>
      <c r="E1450" s="183"/>
    </row>
    <row r="1451" spans="3:5" ht="15.75" customHeight="1" x14ac:dyDescent="0.25">
      <c r="C1451" s="182"/>
      <c r="D1451" s="182"/>
      <c r="E1451" s="183"/>
    </row>
    <row r="1452" spans="3:5" ht="15.75" customHeight="1" x14ac:dyDescent="0.25">
      <c r="C1452" s="182"/>
      <c r="D1452" s="182"/>
      <c r="E1452" s="183"/>
    </row>
    <row r="1453" spans="3:5" ht="15.75" customHeight="1" x14ac:dyDescent="0.25">
      <c r="C1453" s="182"/>
      <c r="D1453" s="182"/>
      <c r="E1453" s="183"/>
    </row>
    <row r="1454" spans="3:5" ht="15.75" customHeight="1" x14ac:dyDescent="0.25">
      <c r="C1454" s="182"/>
      <c r="D1454" s="182"/>
      <c r="E1454" s="183"/>
    </row>
    <row r="1455" spans="3:5" ht="15.75" customHeight="1" x14ac:dyDescent="0.25">
      <c r="C1455" s="182"/>
      <c r="D1455" s="182"/>
      <c r="E1455" s="183"/>
    </row>
    <row r="1456" spans="3:5" ht="15.75" customHeight="1" x14ac:dyDescent="0.25">
      <c r="C1456" s="182"/>
      <c r="D1456" s="182"/>
      <c r="E1456" s="183"/>
    </row>
    <row r="1457" spans="3:5" ht="15.75" customHeight="1" x14ac:dyDescent="0.25">
      <c r="C1457" s="182"/>
      <c r="D1457" s="182"/>
      <c r="E1457" s="183"/>
    </row>
    <row r="1458" spans="3:5" ht="15.75" customHeight="1" x14ac:dyDescent="0.25">
      <c r="C1458" s="182"/>
      <c r="D1458" s="182"/>
      <c r="E1458" s="183"/>
    </row>
    <row r="1459" spans="3:5" ht="15.75" customHeight="1" x14ac:dyDescent="0.25">
      <c r="C1459" s="182"/>
      <c r="D1459" s="182"/>
      <c r="E1459" s="183"/>
    </row>
    <row r="1460" spans="3:5" ht="15.75" customHeight="1" x14ac:dyDescent="0.25">
      <c r="C1460" s="182"/>
      <c r="D1460" s="182"/>
      <c r="E1460" s="183"/>
    </row>
    <row r="1461" spans="3:5" ht="15.75" customHeight="1" x14ac:dyDescent="0.25">
      <c r="C1461" s="182"/>
      <c r="D1461" s="182"/>
      <c r="E1461" s="183"/>
    </row>
    <row r="1462" spans="3:5" ht="15.75" customHeight="1" x14ac:dyDescent="0.25">
      <c r="C1462" s="182"/>
      <c r="D1462" s="182"/>
      <c r="E1462" s="183"/>
    </row>
    <row r="1463" spans="3:5" ht="15.75" customHeight="1" x14ac:dyDescent="0.25">
      <c r="C1463" s="182"/>
      <c r="D1463" s="182"/>
      <c r="E1463" s="183"/>
    </row>
    <row r="1464" spans="3:5" ht="15.75" customHeight="1" x14ac:dyDescent="0.25">
      <c r="C1464" s="182"/>
      <c r="D1464" s="182"/>
      <c r="E1464" s="183"/>
    </row>
    <row r="1465" spans="3:5" ht="15.75" customHeight="1" x14ac:dyDescent="0.25">
      <c r="C1465" s="182"/>
      <c r="D1465" s="182"/>
      <c r="E1465" s="183"/>
    </row>
    <row r="1466" spans="3:5" ht="15.75" customHeight="1" x14ac:dyDescent="0.25">
      <c r="C1466" s="182"/>
      <c r="D1466" s="182"/>
      <c r="E1466" s="183"/>
    </row>
    <row r="1467" spans="3:5" ht="15.75" customHeight="1" x14ac:dyDescent="0.25">
      <c r="C1467" s="182"/>
      <c r="D1467" s="182"/>
      <c r="E1467" s="183"/>
    </row>
    <row r="1468" spans="3:5" ht="15.75" customHeight="1" x14ac:dyDescent="0.25">
      <c r="C1468" s="182"/>
      <c r="D1468" s="182"/>
      <c r="E1468" s="183"/>
    </row>
    <row r="1469" spans="3:5" ht="15.75" customHeight="1" x14ac:dyDescent="0.25">
      <c r="C1469" s="182"/>
      <c r="D1469" s="182"/>
      <c r="E1469" s="183"/>
    </row>
    <row r="1470" spans="3:5" ht="15.75" customHeight="1" x14ac:dyDescent="0.25">
      <c r="C1470" s="182"/>
      <c r="D1470" s="182"/>
      <c r="E1470" s="183"/>
    </row>
    <row r="1471" spans="3:5" ht="15.75" customHeight="1" x14ac:dyDescent="0.25">
      <c r="C1471" s="182"/>
      <c r="D1471" s="182"/>
      <c r="E1471" s="183"/>
    </row>
    <row r="1472" spans="3:5" ht="15.75" customHeight="1" x14ac:dyDescent="0.25">
      <c r="C1472" s="182"/>
      <c r="D1472" s="182"/>
      <c r="E1472" s="183"/>
    </row>
    <row r="1473" spans="3:5" ht="15.75" customHeight="1" x14ac:dyDescent="0.25">
      <c r="C1473" s="182"/>
      <c r="D1473" s="182"/>
      <c r="E1473" s="183"/>
    </row>
    <row r="1474" spans="3:5" ht="15.75" customHeight="1" x14ac:dyDescent="0.25">
      <c r="C1474" s="182"/>
      <c r="D1474" s="182"/>
      <c r="E1474" s="183"/>
    </row>
    <row r="1475" spans="3:5" ht="15.75" customHeight="1" x14ac:dyDescent="0.25">
      <c r="C1475" s="182"/>
      <c r="D1475" s="182"/>
      <c r="E1475" s="183"/>
    </row>
    <row r="1476" spans="3:5" ht="15.75" customHeight="1" x14ac:dyDescent="0.25">
      <c r="C1476" s="182"/>
      <c r="D1476" s="182"/>
      <c r="E1476" s="183"/>
    </row>
    <row r="1477" spans="3:5" ht="15.75" customHeight="1" x14ac:dyDescent="0.25">
      <c r="C1477" s="182"/>
      <c r="D1477" s="182"/>
      <c r="E1477" s="183"/>
    </row>
    <row r="1478" spans="3:5" ht="15.75" customHeight="1" x14ac:dyDescent="0.25">
      <c r="C1478" s="182"/>
      <c r="D1478" s="182"/>
      <c r="E1478" s="183"/>
    </row>
    <row r="1479" spans="3:5" ht="15.75" customHeight="1" x14ac:dyDescent="0.25">
      <c r="C1479" s="182"/>
      <c r="D1479" s="182"/>
      <c r="E1479" s="183"/>
    </row>
    <row r="1480" spans="3:5" ht="15.75" customHeight="1" x14ac:dyDescent="0.25">
      <c r="C1480" s="182"/>
      <c r="D1480" s="182"/>
      <c r="E1480" s="183"/>
    </row>
    <row r="1481" spans="3:5" ht="15.75" customHeight="1" x14ac:dyDescent="0.25">
      <c r="C1481" s="182"/>
      <c r="D1481" s="182"/>
      <c r="E1481" s="183"/>
    </row>
    <row r="1482" spans="3:5" ht="15.75" customHeight="1" x14ac:dyDescent="0.25">
      <c r="C1482" s="182"/>
      <c r="D1482" s="182"/>
      <c r="E1482" s="183"/>
    </row>
    <row r="1483" spans="3:5" ht="15.75" customHeight="1" x14ac:dyDescent="0.25">
      <c r="C1483" s="182"/>
      <c r="D1483" s="182"/>
      <c r="E1483" s="183"/>
    </row>
    <row r="1484" spans="3:5" ht="15.75" customHeight="1" x14ac:dyDescent="0.25">
      <c r="C1484" s="182"/>
      <c r="D1484" s="182"/>
      <c r="E1484" s="183"/>
    </row>
    <row r="1485" spans="3:5" ht="15.75" customHeight="1" x14ac:dyDescent="0.25">
      <c r="C1485" s="182"/>
      <c r="D1485" s="182"/>
      <c r="E1485" s="183"/>
    </row>
    <row r="1486" spans="3:5" ht="15.75" customHeight="1" x14ac:dyDescent="0.25">
      <c r="C1486" s="182"/>
      <c r="D1486" s="182"/>
      <c r="E1486" s="183"/>
    </row>
    <row r="1487" spans="3:5" ht="15.75" customHeight="1" x14ac:dyDescent="0.25">
      <c r="C1487" s="182"/>
      <c r="D1487" s="182"/>
      <c r="E1487" s="183"/>
    </row>
    <row r="1488" spans="3:5" ht="15.75" customHeight="1" x14ac:dyDescent="0.25">
      <c r="C1488" s="182"/>
      <c r="D1488" s="182"/>
      <c r="E1488" s="183"/>
    </row>
    <row r="1489" spans="3:5" ht="15.75" customHeight="1" x14ac:dyDescent="0.25">
      <c r="C1489" s="182"/>
      <c r="D1489" s="182"/>
      <c r="E1489" s="183"/>
    </row>
    <row r="1490" spans="3:5" ht="15.75" customHeight="1" x14ac:dyDescent="0.25">
      <c r="C1490" s="182"/>
      <c r="D1490" s="182"/>
      <c r="E1490" s="183"/>
    </row>
    <row r="1491" spans="3:5" ht="15.75" customHeight="1" x14ac:dyDescent="0.25">
      <c r="C1491" s="182"/>
      <c r="D1491" s="182"/>
      <c r="E1491" s="183"/>
    </row>
    <row r="1492" spans="3:5" ht="15.75" customHeight="1" x14ac:dyDescent="0.25">
      <c r="C1492" s="182"/>
      <c r="D1492" s="182"/>
      <c r="E1492" s="183"/>
    </row>
    <row r="1493" spans="3:5" ht="15.75" customHeight="1" x14ac:dyDescent="0.25">
      <c r="C1493" s="182"/>
      <c r="D1493" s="182"/>
      <c r="E1493" s="183"/>
    </row>
    <row r="1494" spans="3:5" ht="15.75" customHeight="1" x14ac:dyDescent="0.25">
      <c r="C1494" s="182"/>
      <c r="D1494" s="182"/>
      <c r="E1494" s="183"/>
    </row>
    <row r="1495" spans="3:5" ht="15.75" customHeight="1" x14ac:dyDescent="0.25">
      <c r="C1495" s="182"/>
      <c r="D1495" s="182"/>
      <c r="E1495" s="183"/>
    </row>
    <row r="1496" spans="3:5" ht="15.75" customHeight="1" x14ac:dyDescent="0.25">
      <c r="C1496" s="182"/>
      <c r="D1496" s="182"/>
      <c r="E1496" s="183"/>
    </row>
    <row r="1497" spans="3:5" ht="15.75" customHeight="1" x14ac:dyDescent="0.25">
      <c r="C1497" s="182"/>
      <c r="D1497" s="182"/>
      <c r="E1497" s="183"/>
    </row>
    <row r="1498" spans="3:5" ht="15.75" customHeight="1" x14ac:dyDescent="0.25">
      <c r="C1498" s="182"/>
      <c r="D1498" s="182"/>
      <c r="E1498" s="183"/>
    </row>
    <row r="1499" spans="3:5" ht="15.75" customHeight="1" x14ac:dyDescent="0.25">
      <c r="C1499" s="182"/>
      <c r="D1499" s="182"/>
      <c r="E1499" s="183"/>
    </row>
    <row r="1500" spans="3:5" ht="15.75" customHeight="1" x14ac:dyDescent="0.25">
      <c r="C1500" s="182"/>
      <c r="D1500" s="182"/>
      <c r="E1500" s="183"/>
    </row>
    <row r="1501" spans="3:5" ht="15.75" customHeight="1" x14ac:dyDescent="0.25">
      <c r="C1501" s="182"/>
      <c r="D1501" s="182"/>
      <c r="E1501" s="183"/>
    </row>
    <row r="1502" spans="3:5" ht="15.75" customHeight="1" x14ac:dyDescent="0.25">
      <c r="C1502" s="182"/>
      <c r="D1502" s="182"/>
      <c r="E1502" s="183"/>
    </row>
    <row r="1503" spans="3:5" ht="15.75" customHeight="1" x14ac:dyDescent="0.25">
      <c r="C1503" s="182"/>
      <c r="D1503" s="182"/>
      <c r="E1503" s="183"/>
    </row>
    <row r="1504" spans="3:5" ht="15.75" customHeight="1" x14ac:dyDescent="0.25">
      <c r="C1504" s="182"/>
      <c r="D1504" s="182"/>
      <c r="E1504" s="183"/>
    </row>
    <row r="1505" spans="3:5" ht="15.75" customHeight="1" x14ac:dyDescent="0.25">
      <c r="C1505" s="182"/>
      <c r="D1505" s="182"/>
      <c r="E1505" s="183"/>
    </row>
    <row r="1506" spans="3:5" ht="15.75" customHeight="1" x14ac:dyDescent="0.25">
      <c r="C1506" s="182"/>
      <c r="D1506" s="182"/>
      <c r="E1506" s="183"/>
    </row>
    <row r="1507" spans="3:5" ht="15.75" customHeight="1" x14ac:dyDescent="0.25">
      <c r="C1507" s="182"/>
      <c r="D1507" s="182"/>
      <c r="E1507" s="183"/>
    </row>
    <row r="1508" spans="3:5" ht="15.75" customHeight="1" x14ac:dyDescent="0.25">
      <c r="C1508" s="182"/>
      <c r="D1508" s="182"/>
      <c r="E1508" s="183"/>
    </row>
    <row r="1509" spans="3:5" ht="15.75" customHeight="1" x14ac:dyDescent="0.25">
      <c r="C1509" s="182"/>
      <c r="D1509" s="182"/>
      <c r="E1509" s="183"/>
    </row>
    <row r="1510" spans="3:5" ht="15.75" customHeight="1" x14ac:dyDescent="0.25">
      <c r="C1510" s="182"/>
      <c r="D1510" s="182"/>
      <c r="E1510" s="183"/>
    </row>
    <row r="1511" spans="3:5" ht="15.75" customHeight="1" x14ac:dyDescent="0.25">
      <c r="C1511" s="182"/>
      <c r="D1511" s="182"/>
      <c r="E1511" s="183"/>
    </row>
    <row r="1512" spans="3:5" ht="15.75" customHeight="1" x14ac:dyDescent="0.25">
      <c r="C1512" s="182"/>
      <c r="D1512" s="182"/>
      <c r="E1512" s="183"/>
    </row>
    <row r="1513" spans="3:5" ht="15.75" customHeight="1" x14ac:dyDescent="0.25">
      <c r="C1513" s="182"/>
      <c r="D1513" s="182"/>
      <c r="E1513" s="183"/>
    </row>
    <row r="1514" spans="3:5" ht="15.75" customHeight="1" x14ac:dyDescent="0.25">
      <c r="C1514" s="182"/>
      <c r="D1514" s="182"/>
      <c r="E1514" s="183"/>
    </row>
    <row r="1515" spans="3:5" ht="15.75" customHeight="1" x14ac:dyDescent="0.25">
      <c r="C1515" s="182"/>
      <c r="D1515" s="182"/>
      <c r="E1515" s="183"/>
    </row>
    <row r="1516" spans="3:5" ht="15.75" customHeight="1" x14ac:dyDescent="0.25">
      <c r="C1516" s="182"/>
      <c r="D1516" s="182"/>
      <c r="E1516" s="183"/>
    </row>
    <row r="1517" spans="3:5" ht="15.75" customHeight="1" x14ac:dyDescent="0.25">
      <c r="C1517" s="182"/>
      <c r="D1517" s="182"/>
      <c r="E1517" s="183"/>
    </row>
    <row r="1518" spans="3:5" ht="15.75" customHeight="1" x14ac:dyDescent="0.25">
      <c r="C1518" s="182"/>
      <c r="D1518" s="182"/>
      <c r="E1518" s="183"/>
    </row>
    <row r="1519" spans="3:5" ht="15.75" customHeight="1" x14ac:dyDescent="0.25">
      <c r="C1519" s="182"/>
      <c r="D1519" s="182"/>
      <c r="E1519" s="183"/>
    </row>
    <row r="1520" spans="3:5" ht="15.75" customHeight="1" x14ac:dyDescent="0.25">
      <c r="C1520" s="182"/>
      <c r="D1520" s="182"/>
      <c r="E1520" s="183"/>
    </row>
    <row r="1521" spans="3:5" ht="15.75" customHeight="1" x14ac:dyDescent="0.25">
      <c r="C1521" s="182"/>
      <c r="D1521" s="182"/>
      <c r="E1521" s="183"/>
    </row>
    <row r="1522" spans="3:5" ht="15.75" customHeight="1" x14ac:dyDescent="0.25">
      <c r="C1522" s="182"/>
      <c r="D1522" s="182"/>
      <c r="E1522" s="183"/>
    </row>
    <row r="1523" spans="3:5" ht="15.75" customHeight="1" x14ac:dyDescent="0.25">
      <c r="C1523" s="182"/>
      <c r="D1523" s="182"/>
      <c r="E1523" s="183"/>
    </row>
    <row r="1524" spans="3:5" ht="15.75" customHeight="1" x14ac:dyDescent="0.25">
      <c r="C1524" s="182"/>
      <c r="D1524" s="182"/>
      <c r="E1524" s="183"/>
    </row>
    <row r="1525" spans="3:5" ht="15.75" customHeight="1" x14ac:dyDescent="0.25">
      <c r="C1525" s="182"/>
      <c r="D1525" s="182"/>
      <c r="E1525" s="183"/>
    </row>
    <row r="1526" spans="3:5" ht="15.75" customHeight="1" x14ac:dyDescent="0.25">
      <c r="C1526" s="182"/>
      <c r="D1526" s="182"/>
      <c r="E1526" s="183"/>
    </row>
    <row r="1527" spans="3:5" ht="15.75" customHeight="1" x14ac:dyDescent="0.25">
      <c r="C1527" s="182"/>
      <c r="D1527" s="182"/>
      <c r="E1527" s="183"/>
    </row>
    <row r="1528" spans="3:5" ht="15.75" customHeight="1" x14ac:dyDescent="0.25">
      <c r="C1528" s="182"/>
      <c r="D1528" s="182"/>
      <c r="E1528" s="183"/>
    </row>
    <row r="1529" spans="3:5" ht="15.75" customHeight="1" x14ac:dyDescent="0.25">
      <c r="C1529" s="182"/>
      <c r="D1529" s="182"/>
      <c r="E1529" s="183"/>
    </row>
    <row r="1530" spans="3:5" ht="15.75" customHeight="1" x14ac:dyDescent="0.25">
      <c r="C1530" s="182"/>
      <c r="D1530" s="182"/>
      <c r="E1530" s="183"/>
    </row>
    <row r="1531" spans="3:5" ht="15.75" customHeight="1" x14ac:dyDescent="0.25">
      <c r="C1531" s="182"/>
      <c r="D1531" s="182"/>
      <c r="E1531" s="183"/>
    </row>
    <row r="1532" spans="3:5" ht="15.75" customHeight="1" x14ac:dyDescent="0.25">
      <c r="C1532" s="182"/>
      <c r="D1532" s="182"/>
      <c r="E1532" s="183"/>
    </row>
    <row r="1533" spans="3:5" ht="15.75" customHeight="1" x14ac:dyDescent="0.25">
      <c r="C1533" s="182"/>
      <c r="D1533" s="182"/>
      <c r="E1533" s="183"/>
    </row>
    <row r="1534" spans="3:5" ht="15.75" customHeight="1" x14ac:dyDescent="0.25">
      <c r="C1534" s="182"/>
      <c r="D1534" s="182"/>
      <c r="E1534" s="183"/>
    </row>
    <row r="1535" spans="3:5" ht="15.75" customHeight="1" x14ac:dyDescent="0.25">
      <c r="C1535" s="182"/>
      <c r="D1535" s="182"/>
      <c r="E1535" s="183"/>
    </row>
    <row r="1536" spans="3:5" ht="15.75" customHeight="1" x14ac:dyDescent="0.25">
      <c r="C1536" s="182"/>
      <c r="D1536" s="182"/>
      <c r="E1536" s="183"/>
    </row>
    <row r="1537" spans="3:5" ht="15.75" customHeight="1" x14ac:dyDescent="0.25">
      <c r="C1537" s="182"/>
      <c r="D1537" s="182"/>
      <c r="E1537" s="183"/>
    </row>
    <row r="1538" spans="3:5" ht="15.75" customHeight="1" x14ac:dyDescent="0.25">
      <c r="C1538" s="182"/>
      <c r="D1538" s="182"/>
      <c r="E1538" s="183"/>
    </row>
    <row r="1539" spans="3:5" ht="15.75" customHeight="1" x14ac:dyDescent="0.25">
      <c r="C1539" s="182"/>
      <c r="D1539" s="182"/>
      <c r="E1539" s="183"/>
    </row>
    <row r="1540" spans="3:5" ht="15.75" customHeight="1" x14ac:dyDescent="0.25">
      <c r="C1540" s="182"/>
      <c r="D1540" s="182"/>
      <c r="E1540" s="183"/>
    </row>
    <row r="1541" spans="3:5" ht="15.75" customHeight="1" x14ac:dyDescent="0.25">
      <c r="C1541" s="182"/>
      <c r="D1541" s="182"/>
      <c r="E1541" s="183"/>
    </row>
    <row r="1542" spans="3:5" ht="15.75" customHeight="1" x14ac:dyDescent="0.25">
      <c r="C1542" s="182"/>
      <c r="D1542" s="182"/>
      <c r="E1542" s="183"/>
    </row>
    <row r="1543" spans="3:5" ht="15.75" customHeight="1" x14ac:dyDescent="0.25">
      <c r="C1543" s="182"/>
      <c r="D1543" s="182"/>
      <c r="E1543" s="183"/>
    </row>
    <row r="1544" spans="3:5" ht="15.75" customHeight="1" x14ac:dyDescent="0.25">
      <c r="C1544" s="182"/>
      <c r="D1544" s="182"/>
      <c r="E1544" s="183"/>
    </row>
    <row r="1545" spans="3:5" ht="15.75" customHeight="1" x14ac:dyDescent="0.25">
      <c r="C1545" s="182"/>
      <c r="D1545" s="182"/>
      <c r="E1545" s="183"/>
    </row>
    <row r="1546" spans="3:5" ht="15.75" customHeight="1" x14ac:dyDescent="0.25">
      <c r="C1546" s="182"/>
      <c r="D1546" s="182"/>
      <c r="E1546" s="183"/>
    </row>
    <row r="1547" spans="3:5" ht="15.75" customHeight="1" x14ac:dyDescent="0.25">
      <c r="C1547" s="182"/>
      <c r="D1547" s="182"/>
      <c r="E1547" s="183"/>
    </row>
    <row r="1548" spans="3:5" ht="15.75" customHeight="1" x14ac:dyDescent="0.25">
      <c r="C1548" s="182"/>
      <c r="D1548" s="182"/>
      <c r="E1548" s="183"/>
    </row>
    <row r="1549" spans="3:5" ht="15.75" customHeight="1" x14ac:dyDescent="0.25">
      <c r="C1549" s="182"/>
      <c r="D1549" s="182"/>
      <c r="E1549" s="183"/>
    </row>
    <row r="1550" spans="3:5" ht="15.75" customHeight="1" x14ac:dyDescent="0.25">
      <c r="C1550" s="182"/>
      <c r="D1550" s="182"/>
      <c r="E1550" s="183"/>
    </row>
    <row r="1551" spans="3:5" ht="15.75" customHeight="1" x14ac:dyDescent="0.25">
      <c r="C1551" s="182"/>
      <c r="D1551" s="182"/>
      <c r="E1551" s="183"/>
    </row>
    <row r="1552" spans="3:5" ht="15.75" customHeight="1" x14ac:dyDescent="0.25">
      <c r="C1552" s="182"/>
      <c r="D1552" s="182"/>
      <c r="E1552" s="183"/>
    </row>
    <row r="1553" spans="3:5" ht="15.75" customHeight="1" x14ac:dyDescent="0.25">
      <c r="C1553" s="182"/>
      <c r="D1553" s="182"/>
      <c r="E1553" s="183"/>
    </row>
    <row r="1554" spans="3:5" ht="15.75" customHeight="1" x14ac:dyDescent="0.25">
      <c r="C1554" s="182"/>
      <c r="D1554" s="182"/>
      <c r="E1554" s="183"/>
    </row>
    <row r="1555" spans="3:5" ht="15.75" customHeight="1" x14ac:dyDescent="0.25">
      <c r="C1555" s="182"/>
      <c r="D1555" s="182"/>
      <c r="E1555" s="183"/>
    </row>
    <row r="1556" spans="3:5" ht="15.75" customHeight="1" x14ac:dyDescent="0.25">
      <c r="C1556" s="182"/>
      <c r="D1556" s="182"/>
      <c r="E1556" s="183"/>
    </row>
    <row r="1557" spans="3:5" ht="15.75" customHeight="1" x14ac:dyDescent="0.25">
      <c r="C1557" s="182"/>
      <c r="D1557" s="182"/>
      <c r="E1557" s="183"/>
    </row>
    <row r="1558" spans="3:5" ht="15.75" customHeight="1" x14ac:dyDescent="0.25">
      <c r="C1558" s="182"/>
      <c r="D1558" s="182"/>
      <c r="E1558" s="183"/>
    </row>
    <row r="1559" spans="3:5" ht="15.75" customHeight="1" x14ac:dyDescent="0.25">
      <c r="C1559" s="182"/>
      <c r="D1559" s="182"/>
      <c r="E1559" s="183"/>
    </row>
    <row r="1560" spans="3:5" ht="15.75" customHeight="1" x14ac:dyDescent="0.25">
      <c r="C1560" s="182"/>
      <c r="D1560" s="182"/>
      <c r="E1560" s="183"/>
    </row>
    <row r="1561" spans="3:5" ht="15.75" customHeight="1" x14ac:dyDescent="0.25">
      <c r="C1561" s="182"/>
      <c r="D1561" s="182"/>
      <c r="E1561" s="183"/>
    </row>
    <row r="1562" spans="3:5" ht="15.75" customHeight="1" x14ac:dyDescent="0.25">
      <c r="C1562" s="182"/>
      <c r="D1562" s="182"/>
      <c r="E1562" s="183"/>
    </row>
    <row r="1563" spans="3:5" ht="15.75" customHeight="1" x14ac:dyDescent="0.25">
      <c r="C1563" s="182"/>
      <c r="D1563" s="182"/>
      <c r="E1563" s="183"/>
    </row>
    <row r="1564" spans="3:5" ht="15.75" customHeight="1" x14ac:dyDescent="0.25">
      <c r="C1564" s="182"/>
      <c r="D1564" s="182"/>
      <c r="E1564" s="183"/>
    </row>
    <row r="1565" spans="3:5" ht="15.75" customHeight="1" x14ac:dyDescent="0.25">
      <c r="C1565" s="182"/>
      <c r="D1565" s="182"/>
      <c r="E1565" s="183"/>
    </row>
    <row r="1566" spans="3:5" ht="15.75" customHeight="1" x14ac:dyDescent="0.25">
      <c r="C1566" s="182"/>
      <c r="D1566" s="182"/>
      <c r="E1566" s="183"/>
    </row>
    <row r="1567" spans="3:5" ht="15.75" customHeight="1" x14ac:dyDescent="0.25">
      <c r="C1567" s="182"/>
      <c r="D1567" s="182"/>
      <c r="E1567" s="183"/>
    </row>
    <row r="1568" spans="3:5" ht="15.75" customHeight="1" x14ac:dyDescent="0.25">
      <c r="C1568" s="182"/>
      <c r="D1568" s="182"/>
      <c r="E1568" s="183"/>
    </row>
    <row r="1569" spans="3:5" ht="15.75" customHeight="1" x14ac:dyDescent="0.25">
      <c r="C1569" s="182"/>
      <c r="D1569" s="182"/>
      <c r="E1569" s="183"/>
    </row>
    <row r="1570" spans="3:5" ht="15.75" customHeight="1" x14ac:dyDescent="0.25">
      <c r="C1570" s="182"/>
      <c r="D1570" s="182"/>
      <c r="E1570" s="183"/>
    </row>
    <row r="1571" spans="3:5" ht="15.75" customHeight="1" x14ac:dyDescent="0.25">
      <c r="C1571" s="182"/>
      <c r="D1571" s="182"/>
      <c r="E1571" s="183"/>
    </row>
    <row r="1572" spans="3:5" ht="15.75" customHeight="1" x14ac:dyDescent="0.25">
      <c r="C1572" s="182"/>
      <c r="D1572" s="182"/>
      <c r="E1572" s="183"/>
    </row>
    <row r="1573" spans="3:5" ht="15.75" customHeight="1" x14ac:dyDescent="0.25">
      <c r="C1573" s="182"/>
      <c r="D1573" s="182"/>
      <c r="E1573" s="183"/>
    </row>
    <row r="1574" spans="3:5" ht="15.75" customHeight="1" x14ac:dyDescent="0.25">
      <c r="C1574" s="182"/>
      <c r="D1574" s="182"/>
      <c r="E1574" s="183"/>
    </row>
    <row r="1575" spans="3:5" ht="15.75" customHeight="1" x14ac:dyDescent="0.25">
      <c r="C1575" s="182"/>
      <c r="D1575" s="182"/>
      <c r="E1575" s="183"/>
    </row>
    <row r="1576" spans="3:5" ht="15.75" customHeight="1" x14ac:dyDescent="0.25">
      <c r="C1576" s="182"/>
      <c r="D1576" s="182"/>
      <c r="E1576" s="183"/>
    </row>
    <row r="1577" spans="3:5" ht="15.75" customHeight="1" x14ac:dyDescent="0.25">
      <c r="C1577" s="182"/>
      <c r="D1577" s="182"/>
      <c r="E1577" s="183"/>
    </row>
    <row r="1578" spans="3:5" ht="15.75" customHeight="1" x14ac:dyDescent="0.25">
      <c r="C1578" s="182"/>
      <c r="D1578" s="182"/>
      <c r="E1578" s="183"/>
    </row>
    <row r="1579" spans="3:5" ht="15.75" customHeight="1" x14ac:dyDescent="0.25">
      <c r="C1579" s="182"/>
      <c r="D1579" s="182"/>
      <c r="E1579" s="183"/>
    </row>
    <row r="1580" spans="3:5" ht="15.75" customHeight="1" x14ac:dyDescent="0.25">
      <c r="C1580" s="182"/>
      <c r="D1580" s="182"/>
      <c r="E1580" s="183"/>
    </row>
    <row r="1581" spans="3:5" ht="15.75" customHeight="1" x14ac:dyDescent="0.25">
      <c r="C1581" s="182"/>
      <c r="D1581" s="182"/>
      <c r="E1581" s="183"/>
    </row>
    <row r="1582" spans="3:5" ht="15.75" customHeight="1" x14ac:dyDescent="0.25">
      <c r="C1582" s="182"/>
      <c r="D1582" s="182"/>
      <c r="E1582" s="183"/>
    </row>
    <row r="1583" spans="3:5" ht="15.75" customHeight="1" x14ac:dyDescent="0.25">
      <c r="C1583" s="182"/>
      <c r="D1583" s="182"/>
      <c r="E1583" s="183"/>
    </row>
    <row r="1584" spans="3:5" ht="15.75" customHeight="1" x14ac:dyDescent="0.25">
      <c r="C1584" s="182"/>
      <c r="D1584" s="182"/>
      <c r="E1584" s="183"/>
    </row>
    <row r="1585" spans="3:5" ht="15.75" customHeight="1" x14ac:dyDescent="0.25">
      <c r="C1585" s="182"/>
      <c r="D1585" s="182"/>
      <c r="E1585" s="183"/>
    </row>
    <row r="1586" spans="3:5" ht="15.75" customHeight="1" x14ac:dyDescent="0.25">
      <c r="C1586" s="182"/>
      <c r="D1586" s="182"/>
      <c r="E1586" s="183"/>
    </row>
    <row r="1587" spans="3:5" ht="15.75" customHeight="1" x14ac:dyDescent="0.25">
      <c r="C1587" s="182"/>
      <c r="D1587" s="182"/>
      <c r="E1587" s="183"/>
    </row>
    <row r="1588" spans="3:5" ht="15.75" customHeight="1" x14ac:dyDescent="0.25">
      <c r="C1588" s="182"/>
      <c r="D1588" s="182"/>
      <c r="E1588" s="183"/>
    </row>
    <row r="1589" spans="3:5" ht="15.75" customHeight="1" x14ac:dyDescent="0.25">
      <c r="C1589" s="182"/>
      <c r="D1589" s="182"/>
      <c r="E1589" s="183"/>
    </row>
    <row r="1590" spans="3:5" ht="15.75" customHeight="1" x14ac:dyDescent="0.25">
      <c r="C1590" s="182"/>
      <c r="D1590" s="182"/>
      <c r="E1590" s="183"/>
    </row>
    <row r="1591" spans="3:5" ht="15.75" customHeight="1" x14ac:dyDescent="0.25">
      <c r="C1591" s="182"/>
      <c r="D1591" s="182"/>
      <c r="E1591" s="183"/>
    </row>
    <row r="1592" spans="3:5" ht="15.75" customHeight="1" x14ac:dyDescent="0.25">
      <c r="C1592" s="182"/>
      <c r="D1592" s="182"/>
      <c r="E1592" s="183"/>
    </row>
    <row r="1593" spans="3:5" ht="15.75" customHeight="1" x14ac:dyDescent="0.25">
      <c r="C1593" s="182"/>
      <c r="D1593" s="182"/>
      <c r="E1593" s="183"/>
    </row>
    <row r="1594" spans="3:5" ht="15.75" customHeight="1" x14ac:dyDescent="0.25">
      <c r="C1594" s="182"/>
      <c r="D1594" s="182"/>
      <c r="E1594" s="183"/>
    </row>
    <row r="1595" spans="3:5" ht="15.75" customHeight="1" x14ac:dyDescent="0.25">
      <c r="C1595" s="182"/>
      <c r="D1595" s="182"/>
      <c r="E1595" s="183"/>
    </row>
    <row r="1596" spans="3:5" ht="15.75" customHeight="1" x14ac:dyDescent="0.25">
      <c r="C1596" s="182"/>
      <c r="D1596" s="182"/>
      <c r="E1596" s="183"/>
    </row>
    <row r="1597" spans="3:5" ht="15.75" customHeight="1" x14ac:dyDescent="0.25">
      <c r="C1597" s="182"/>
      <c r="D1597" s="182"/>
      <c r="E1597" s="183"/>
    </row>
    <row r="1598" spans="3:5" ht="15.75" customHeight="1" x14ac:dyDescent="0.25">
      <c r="C1598" s="182"/>
      <c r="D1598" s="182"/>
      <c r="E1598" s="183"/>
    </row>
    <row r="1599" spans="3:5" ht="15.75" customHeight="1" x14ac:dyDescent="0.25">
      <c r="C1599" s="182"/>
      <c r="D1599" s="182"/>
      <c r="E1599" s="183"/>
    </row>
    <row r="1600" spans="3:5" ht="15.75" customHeight="1" x14ac:dyDescent="0.25">
      <c r="C1600" s="182"/>
      <c r="D1600" s="182"/>
      <c r="E1600" s="183"/>
    </row>
    <row r="1601" spans="3:5" ht="15.75" customHeight="1" x14ac:dyDescent="0.25">
      <c r="C1601" s="182"/>
      <c r="D1601" s="182"/>
      <c r="E1601" s="183"/>
    </row>
    <row r="1602" spans="3:5" ht="15.75" customHeight="1" x14ac:dyDescent="0.25">
      <c r="C1602" s="182"/>
      <c r="D1602" s="182"/>
      <c r="E1602" s="183"/>
    </row>
    <row r="1603" spans="3:5" ht="15.75" customHeight="1" x14ac:dyDescent="0.25">
      <c r="C1603" s="182"/>
      <c r="D1603" s="182"/>
      <c r="E1603" s="183"/>
    </row>
    <row r="1604" spans="3:5" ht="15.75" customHeight="1" x14ac:dyDescent="0.25">
      <c r="C1604" s="182"/>
      <c r="D1604" s="182"/>
      <c r="E1604" s="183"/>
    </row>
    <row r="1605" spans="3:5" ht="15.75" customHeight="1" x14ac:dyDescent="0.25">
      <c r="C1605" s="182"/>
      <c r="D1605" s="182"/>
      <c r="E1605" s="183"/>
    </row>
    <row r="1606" spans="3:5" ht="15.75" customHeight="1" x14ac:dyDescent="0.25">
      <c r="C1606" s="182"/>
      <c r="D1606" s="182"/>
      <c r="E1606" s="183"/>
    </row>
    <row r="1607" spans="3:5" ht="15.75" customHeight="1" x14ac:dyDescent="0.25">
      <c r="C1607" s="182"/>
      <c r="D1607" s="182"/>
      <c r="E1607" s="183"/>
    </row>
    <row r="1608" spans="3:5" ht="15.75" customHeight="1" x14ac:dyDescent="0.25">
      <c r="C1608" s="182"/>
      <c r="D1608" s="182"/>
      <c r="E1608" s="183"/>
    </row>
    <row r="1609" spans="3:5" ht="15.75" customHeight="1" x14ac:dyDescent="0.25">
      <c r="C1609" s="182"/>
      <c r="D1609" s="182"/>
      <c r="E1609" s="183"/>
    </row>
    <row r="1610" spans="3:5" ht="15.75" customHeight="1" x14ac:dyDescent="0.25">
      <c r="C1610" s="182"/>
      <c r="D1610" s="182"/>
      <c r="E1610" s="183"/>
    </row>
    <row r="1611" spans="3:5" ht="15.75" customHeight="1" x14ac:dyDescent="0.25">
      <c r="C1611" s="182"/>
      <c r="D1611" s="182"/>
      <c r="E1611" s="183"/>
    </row>
    <row r="1612" spans="3:5" ht="15.75" customHeight="1" x14ac:dyDescent="0.25">
      <c r="C1612" s="182"/>
      <c r="D1612" s="182"/>
      <c r="E1612" s="183"/>
    </row>
    <row r="1613" spans="3:5" ht="15.75" customHeight="1" x14ac:dyDescent="0.25">
      <c r="C1613" s="182"/>
      <c r="D1613" s="182"/>
      <c r="E1613" s="183"/>
    </row>
    <row r="1614" spans="3:5" ht="15.75" customHeight="1" x14ac:dyDescent="0.25">
      <c r="C1614" s="182"/>
      <c r="D1614" s="182"/>
      <c r="E1614" s="183"/>
    </row>
    <row r="1615" spans="3:5" ht="15.75" customHeight="1" x14ac:dyDescent="0.25">
      <c r="C1615" s="182"/>
      <c r="D1615" s="182"/>
      <c r="E1615" s="183"/>
    </row>
    <row r="1616" spans="3:5" ht="15.75" customHeight="1" x14ac:dyDescent="0.25">
      <c r="C1616" s="182"/>
      <c r="D1616" s="182"/>
      <c r="E1616" s="183"/>
    </row>
    <row r="1617" spans="3:5" ht="15.75" customHeight="1" x14ac:dyDescent="0.25">
      <c r="C1617" s="182"/>
      <c r="D1617" s="182"/>
      <c r="E1617" s="183"/>
    </row>
    <row r="1618" spans="3:5" ht="15.75" customHeight="1" x14ac:dyDescent="0.25">
      <c r="C1618" s="182"/>
      <c r="D1618" s="182"/>
      <c r="E1618" s="183"/>
    </row>
    <row r="1619" spans="3:5" ht="15.75" customHeight="1" x14ac:dyDescent="0.25">
      <c r="C1619" s="182"/>
      <c r="D1619" s="182"/>
      <c r="E1619" s="183"/>
    </row>
    <row r="1620" spans="3:5" ht="15.75" customHeight="1" x14ac:dyDescent="0.25">
      <c r="C1620" s="182"/>
      <c r="D1620" s="182"/>
      <c r="E1620" s="183"/>
    </row>
    <row r="1621" spans="3:5" ht="15.75" customHeight="1" x14ac:dyDescent="0.25">
      <c r="C1621" s="182"/>
      <c r="D1621" s="182"/>
      <c r="E1621" s="183"/>
    </row>
    <row r="1622" spans="3:5" ht="15.75" customHeight="1" x14ac:dyDescent="0.25">
      <c r="C1622" s="182"/>
      <c r="D1622" s="182"/>
      <c r="E1622" s="183"/>
    </row>
    <row r="1623" spans="3:5" ht="15.75" customHeight="1" x14ac:dyDescent="0.25">
      <c r="C1623" s="182"/>
      <c r="D1623" s="182"/>
      <c r="E1623" s="183"/>
    </row>
    <row r="1624" spans="3:5" ht="15.75" customHeight="1" x14ac:dyDescent="0.25">
      <c r="C1624" s="182"/>
      <c r="D1624" s="182"/>
      <c r="E1624" s="183"/>
    </row>
    <row r="1625" spans="3:5" ht="15.75" customHeight="1" x14ac:dyDescent="0.25">
      <c r="C1625" s="182"/>
      <c r="D1625" s="182"/>
      <c r="E1625" s="183"/>
    </row>
    <row r="1626" spans="3:5" ht="15.75" customHeight="1" x14ac:dyDescent="0.25">
      <c r="C1626" s="182"/>
      <c r="D1626" s="182"/>
      <c r="E1626" s="183"/>
    </row>
    <row r="1627" spans="3:5" ht="15.75" customHeight="1" x14ac:dyDescent="0.25">
      <c r="C1627" s="182"/>
      <c r="D1627" s="182"/>
      <c r="E1627" s="183"/>
    </row>
    <row r="1628" spans="3:5" ht="15.75" customHeight="1" x14ac:dyDescent="0.25">
      <c r="C1628" s="182"/>
      <c r="D1628" s="182"/>
      <c r="E1628" s="183"/>
    </row>
    <row r="1629" spans="3:5" ht="15.75" customHeight="1" x14ac:dyDescent="0.25">
      <c r="C1629" s="182"/>
      <c r="D1629" s="182"/>
      <c r="E1629" s="183"/>
    </row>
    <row r="1630" spans="3:5" ht="15.75" customHeight="1" x14ac:dyDescent="0.25">
      <c r="C1630" s="182"/>
      <c r="D1630" s="182"/>
      <c r="E1630" s="183"/>
    </row>
    <row r="1631" spans="3:5" ht="15.75" customHeight="1" x14ac:dyDescent="0.25">
      <c r="C1631" s="182"/>
      <c r="D1631" s="182"/>
      <c r="E1631" s="183"/>
    </row>
    <row r="1632" spans="3:5" ht="15.75" customHeight="1" x14ac:dyDescent="0.25">
      <c r="C1632" s="182"/>
      <c r="D1632" s="182"/>
      <c r="E1632" s="183"/>
    </row>
    <row r="1633" spans="3:5" ht="15.75" customHeight="1" x14ac:dyDescent="0.25">
      <c r="C1633" s="182"/>
      <c r="D1633" s="182"/>
      <c r="E1633" s="183"/>
    </row>
    <row r="1634" spans="3:5" ht="15.75" customHeight="1" x14ac:dyDescent="0.25">
      <c r="C1634" s="182"/>
      <c r="D1634" s="182"/>
      <c r="E1634" s="183"/>
    </row>
    <row r="1635" spans="3:5" ht="15.75" customHeight="1" x14ac:dyDescent="0.25">
      <c r="C1635" s="182"/>
      <c r="D1635" s="182"/>
      <c r="E1635" s="183"/>
    </row>
    <row r="1636" spans="3:5" ht="15.75" customHeight="1" x14ac:dyDescent="0.25">
      <c r="C1636" s="182"/>
      <c r="D1636" s="182"/>
      <c r="E1636" s="183"/>
    </row>
    <row r="1637" spans="3:5" ht="15.75" customHeight="1" x14ac:dyDescent="0.25">
      <c r="C1637" s="182"/>
      <c r="D1637" s="182"/>
      <c r="E1637" s="183"/>
    </row>
    <row r="1638" spans="3:5" ht="15.75" customHeight="1" x14ac:dyDescent="0.25">
      <c r="C1638" s="182"/>
      <c r="D1638" s="182"/>
      <c r="E1638" s="183"/>
    </row>
    <row r="1639" spans="3:5" ht="15.75" customHeight="1" x14ac:dyDescent="0.25">
      <c r="C1639" s="182"/>
      <c r="D1639" s="182"/>
      <c r="E1639" s="183"/>
    </row>
    <row r="1640" spans="3:5" ht="15.75" customHeight="1" x14ac:dyDescent="0.25">
      <c r="C1640" s="182"/>
      <c r="D1640" s="182"/>
      <c r="E1640" s="183"/>
    </row>
    <row r="1641" spans="3:5" ht="15.75" customHeight="1" x14ac:dyDescent="0.25">
      <c r="C1641" s="182"/>
      <c r="D1641" s="182"/>
      <c r="E1641" s="183"/>
    </row>
    <row r="1642" spans="3:5" ht="15.75" customHeight="1" x14ac:dyDescent="0.25">
      <c r="C1642" s="182"/>
      <c r="D1642" s="182"/>
      <c r="E1642" s="183"/>
    </row>
    <row r="1643" spans="3:5" ht="15.75" customHeight="1" x14ac:dyDescent="0.25">
      <c r="C1643" s="182"/>
      <c r="D1643" s="182"/>
      <c r="E1643" s="183"/>
    </row>
    <row r="1644" spans="3:5" ht="15.75" customHeight="1" x14ac:dyDescent="0.25">
      <c r="C1644" s="182"/>
      <c r="D1644" s="182"/>
      <c r="E1644" s="183"/>
    </row>
    <row r="1645" spans="3:5" ht="15.75" customHeight="1" x14ac:dyDescent="0.25">
      <c r="C1645" s="182"/>
      <c r="D1645" s="182"/>
      <c r="E1645" s="183"/>
    </row>
    <row r="1646" spans="3:5" ht="15.75" customHeight="1" x14ac:dyDescent="0.25">
      <c r="C1646" s="182"/>
      <c r="D1646" s="182"/>
      <c r="E1646" s="183"/>
    </row>
    <row r="1647" spans="3:5" ht="15.75" customHeight="1" x14ac:dyDescent="0.25">
      <c r="C1647" s="182"/>
      <c r="D1647" s="182"/>
      <c r="E1647" s="183"/>
    </row>
    <row r="1648" spans="3:5" ht="15.75" customHeight="1" x14ac:dyDescent="0.25">
      <c r="C1648" s="182"/>
      <c r="D1648" s="182"/>
      <c r="E1648" s="183"/>
    </row>
    <row r="1649" spans="3:5" ht="15.75" customHeight="1" x14ac:dyDescent="0.25">
      <c r="C1649" s="182"/>
      <c r="D1649" s="182"/>
      <c r="E1649" s="183"/>
    </row>
    <row r="1650" spans="3:5" ht="15.75" customHeight="1" x14ac:dyDescent="0.25">
      <c r="C1650" s="182"/>
      <c r="D1650" s="182"/>
      <c r="E1650" s="183"/>
    </row>
    <row r="1651" spans="3:5" ht="15.75" customHeight="1" x14ac:dyDescent="0.25">
      <c r="C1651" s="182"/>
      <c r="D1651" s="182"/>
      <c r="E1651" s="183"/>
    </row>
    <row r="1652" spans="3:5" ht="15.75" customHeight="1" x14ac:dyDescent="0.25">
      <c r="C1652" s="182"/>
      <c r="D1652" s="182"/>
      <c r="E1652" s="183"/>
    </row>
    <row r="1653" spans="3:5" ht="15.75" customHeight="1" x14ac:dyDescent="0.25">
      <c r="C1653" s="182"/>
      <c r="D1653" s="182"/>
      <c r="E1653" s="183"/>
    </row>
    <row r="1654" spans="3:5" ht="15.75" customHeight="1" x14ac:dyDescent="0.25">
      <c r="C1654" s="182"/>
      <c r="D1654" s="182"/>
      <c r="E1654" s="183"/>
    </row>
    <row r="1655" spans="3:5" ht="15.75" customHeight="1" x14ac:dyDescent="0.25">
      <c r="C1655" s="182"/>
      <c r="D1655" s="182"/>
      <c r="E1655" s="183"/>
    </row>
    <row r="1656" spans="3:5" ht="15.75" customHeight="1" x14ac:dyDescent="0.25">
      <c r="C1656" s="182"/>
      <c r="D1656" s="182"/>
      <c r="E1656" s="183"/>
    </row>
    <row r="1657" spans="3:5" ht="15.75" customHeight="1" x14ac:dyDescent="0.25">
      <c r="C1657" s="182"/>
      <c r="D1657" s="182"/>
      <c r="E1657" s="183"/>
    </row>
    <row r="1658" spans="3:5" ht="15.75" customHeight="1" x14ac:dyDescent="0.25">
      <c r="C1658" s="182"/>
      <c r="D1658" s="182"/>
      <c r="E1658" s="183"/>
    </row>
    <row r="1659" spans="3:5" ht="15.75" customHeight="1" x14ac:dyDescent="0.25">
      <c r="C1659" s="182"/>
      <c r="D1659" s="182"/>
      <c r="E1659" s="183"/>
    </row>
    <row r="1660" spans="3:5" ht="15.75" customHeight="1" x14ac:dyDescent="0.25">
      <c r="C1660" s="182"/>
      <c r="D1660" s="182"/>
      <c r="E1660" s="183"/>
    </row>
    <row r="1661" spans="3:5" ht="15.75" customHeight="1" x14ac:dyDescent="0.25">
      <c r="C1661" s="182"/>
      <c r="D1661" s="182"/>
      <c r="E1661" s="183"/>
    </row>
    <row r="1662" spans="3:5" ht="15.75" customHeight="1" x14ac:dyDescent="0.25">
      <c r="C1662" s="182"/>
      <c r="D1662" s="182"/>
      <c r="E1662" s="183"/>
    </row>
    <row r="1663" spans="3:5" ht="15.75" customHeight="1" x14ac:dyDescent="0.25">
      <c r="C1663" s="182"/>
      <c r="D1663" s="182"/>
      <c r="E1663" s="183"/>
    </row>
    <row r="1664" spans="3:5" ht="15.75" customHeight="1" x14ac:dyDescent="0.25">
      <c r="C1664" s="182"/>
      <c r="D1664" s="182"/>
      <c r="E1664" s="183"/>
    </row>
    <row r="1665" spans="3:5" ht="15.75" customHeight="1" x14ac:dyDescent="0.25">
      <c r="C1665" s="182"/>
      <c r="D1665" s="182"/>
      <c r="E1665" s="183"/>
    </row>
    <row r="1666" spans="3:5" ht="15.75" customHeight="1" x14ac:dyDescent="0.25">
      <c r="C1666" s="182"/>
      <c r="D1666" s="182"/>
      <c r="E1666" s="183"/>
    </row>
    <row r="1667" spans="3:5" ht="15.75" customHeight="1" x14ac:dyDescent="0.25">
      <c r="C1667" s="182"/>
      <c r="D1667" s="182"/>
      <c r="E1667" s="183"/>
    </row>
    <row r="1668" spans="3:5" ht="15.75" customHeight="1" x14ac:dyDescent="0.25">
      <c r="C1668" s="182"/>
      <c r="D1668" s="182"/>
      <c r="E1668" s="183"/>
    </row>
    <row r="1669" spans="3:5" ht="15.75" customHeight="1" x14ac:dyDescent="0.25">
      <c r="C1669" s="182"/>
      <c r="D1669" s="182"/>
      <c r="E1669" s="183"/>
    </row>
    <row r="1670" spans="3:5" ht="15.75" customHeight="1" x14ac:dyDescent="0.25">
      <c r="C1670" s="182"/>
      <c r="D1670" s="182"/>
      <c r="E1670" s="183"/>
    </row>
    <row r="1671" spans="3:5" ht="15.75" customHeight="1" x14ac:dyDescent="0.25">
      <c r="C1671" s="182"/>
      <c r="D1671" s="182"/>
      <c r="E1671" s="183"/>
    </row>
    <row r="1672" spans="3:5" ht="15.75" customHeight="1" x14ac:dyDescent="0.25">
      <c r="C1672" s="182"/>
      <c r="D1672" s="182"/>
      <c r="E1672" s="183"/>
    </row>
    <row r="1673" spans="3:5" ht="15.75" customHeight="1" x14ac:dyDescent="0.25">
      <c r="C1673" s="182"/>
      <c r="D1673" s="182"/>
      <c r="E1673" s="183"/>
    </row>
    <row r="1674" spans="3:5" ht="15.75" customHeight="1" x14ac:dyDescent="0.25">
      <c r="C1674" s="182"/>
      <c r="D1674" s="182"/>
      <c r="E1674" s="183"/>
    </row>
    <row r="1675" spans="3:5" ht="15.75" customHeight="1" x14ac:dyDescent="0.25">
      <c r="C1675" s="182"/>
      <c r="D1675" s="182"/>
      <c r="E1675" s="183"/>
    </row>
    <row r="1676" spans="3:5" ht="15.75" customHeight="1" x14ac:dyDescent="0.25">
      <c r="C1676" s="182"/>
      <c r="D1676" s="182"/>
      <c r="E1676" s="183"/>
    </row>
    <row r="1677" spans="3:5" ht="15.75" customHeight="1" x14ac:dyDescent="0.25">
      <c r="C1677" s="182"/>
      <c r="D1677" s="182"/>
      <c r="E1677" s="183"/>
    </row>
    <row r="1678" spans="3:5" ht="15.75" customHeight="1" x14ac:dyDescent="0.25">
      <c r="C1678" s="182"/>
      <c r="D1678" s="182"/>
      <c r="E1678" s="183"/>
    </row>
    <row r="1679" spans="3:5" ht="15.75" customHeight="1" x14ac:dyDescent="0.25">
      <c r="C1679" s="182"/>
      <c r="D1679" s="182"/>
      <c r="E1679" s="183"/>
    </row>
    <row r="1680" spans="3:5" ht="15.75" customHeight="1" x14ac:dyDescent="0.25">
      <c r="C1680" s="182"/>
      <c r="D1680" s="182"/>
      <c r="E1680" s="183"/>
    </row>
    <row r="1681" spans="3:5" ht="15.75" customHeight="1" x14ac:dyDescent="0.25">
      <c r="C1681" s="182"/>
      <c r="D1681" s="182"/>
      <c r="E1681" s="183"/>
    </row>
    <row r="1682" spans="3:5" ht="15.75" customHeight="1" x14ac:dyDescent="0.25">
      <c r="C1682" s="182"/>
      <c r="D1682" s="182"/>
      <c r="E1682" s="183"/>
    </row>
    <row r="1683" spans="3:5" ht="15.75" customHeight="1" x14ac:dyDescent="0.25">
      <c r="C1683" s="182"/>
      <c r="D1683" s="182"/>
      <c r="E1683" s="183"/>
    </row>
    <row r="1684" spans="3:5" ht="15.75" customHeight="1" x14ac:dyDescent="0.25">
      <c r="C1684" s="182"/>
      <c r="D1684" s="182"/>
      <c r="E1684" s="183"/>
    </row>
    <row r="1685" spans="3:5" ht="15.75" customHeight="1" x14ac:dyDescent="0.25">
      <c r="C1685" s="182"/>
      <c r="D1685" s="182"/>
      <c r="E1685" s="183"/>
    </row>
    <row r="1686" spans="3:5" ht="15.75" customHeight="1" x14ac:dyDescent="0.25">
      <c r="C1686" s="182"/>
      <c r="D1686" s="182"/>
      <c r="E1686" s="183"/>
    </row>
    <row r="1687" spans="3:5" ht="15.75" customHeight="1" x14ac:dyDescent="0.25">
      <c r="C1687" s="182"/>
      <c r="D1687" s="182"/>
      <c r="E1687" s="183"/>
    </row>
    <row r="1688" spans="3:5" ht="15.75" customHeight="1" x14ac:dyDescent="0.25">
      <c r="C1688" s="182"/>
      <c r="D1688" s="182"/>
      <c r="E1688" s="183"/>
    </row>
    <row r="1689" spans="3:5" ht="15.75" customHeight="1" x14ac:dyDescent="0.25">
      <c r="C1689" s="182"/>
      <c r="D1689" s="182"/>
      <c r="E1689" s="183"/>
    </row>
    <row r="1690" spans="3:5" ht="15.75" customHeight="1" x14ac:dyDescent="0.25">
      <c r="C1690" s="182"/>
      <c r="D1690" s="182"/>
      <c r="E1690" s="183"/>
    </row>
    <row r="1691" spans="3:5" ht="15.75" customHeight="1" x14ac:dyDescent="0.25">
      <c r="C1691" s="182"/>
      <c r="D1691" s="182"/>
      <c r="E1691" s="183"/>
    </row>
    <row r="1692" spans="3:5" ht="15.75" customHeight="1" x14ac:dyDescent="0.25">
      <c r="C1692" s="182"/>
      <c r="D1692" s="182"/>
      <c r="E1692" s="183"/>
    </row>
    <row r="1693" spans="3:5" ht="15.75" customHeight="1" x14ac:dyDescent="0.25">
      <c r="C1693" s="182"/>
      <c r="D1693" s="182"/>
      <c r="E1693" s="183"/>
    </row>
    <row r="1694" spans="3:5" ht="15.75" customHeight="1" x14ac:dyDescent="0.25">
      <c r="C1694" s="182"/>
      <c r="D1694" s="182"/>
      <c r="E1694" s="183"/>
    </row>
  </sheetData>
  <mergeCells count="25">
    <mergeCell ref="C10:G10"/>
    <mergeCell ref="E2:G3"/>
    <mergeCell ref="E6:F6"/>
    <mergeCell ref="C7:G7"/>
    <mergeCell ref="C8:G8"/>
    <mergeCell ref="C9:G9"/>
    <mergeCell ref="A12:A13"/>
    <mergeCell ref="D12:D13"/>
    <mergeCell ref="H12:J12"/>
    <mergeCell ref="N12:P12"/>
    <mergeCell ref="N14:P14"/>
    <mergeCell ref="E12:G12"/>
    <mergeCell ref="B12:C13"/>
    <mergeCell ref="C30:G30"/>
    <mergeCell ref="N44:P44"/>
    <mergeCell ref="N50:P50"/>
    <mergeCell ref="N56:P56"/>
    <mergeCell ref="K12:M12"/>
    <mergeCell ref="N24:P24"/>
    <mergeCell ref="N30:P30"/>
    <mergeCell ref="C44:G44"/>
    <mergeCell ref="C50:G50"/>
    <mergeCell ref="C56:G56"/>
    <mergeCell ref="C24:G24"/>
    <mergeCell ref="B29:C29"/>
  </mergeCells>
  <conditionalFormatting sqref="C10">
    <cfRule type="cellIs" dxfId="8" priority="31" stopIfTrue="1" operator="lessThan">
      <formula>0.5001</formula>
    </cfRule>
    <cfRule type="cellIs" dxfId="7" priority="32" stopIfTrue="1" operator="between">
      <formula>0.5001</formula>
      <formula>0.7</formula>
    </cfRule>
    <cfRule type="cellIs" dxfId="6" priority="33" stopIfTrue="1" operator="greaterThan">
      <formula>0.7</formula>
    </cfRule>
  </conditionalFormatting>
  <conditionalFormatting sqref="P15:P23 P31:P43 P47:P48">
    <cfRule type="cellIs" dxfId="5" priority="29" stopIfTrue="1" operator="between">
      <formula>0.4001</formula>
      <formula>0.65</formula>
    </cfRule>
    <cfRule type="cellIs" dxfId="4" priority="30" stopIfTrue="1" operator="between">
      <formula>0.6501</formula>
      <formula>1</formula>
    </cfRule>
  </conditionalFormatting>
  <conditionalFormatting sqref="P25:P29 P42 P45:P49 P51:P55 P57:P67">
    <cfRule type="cellIs" dxfId="3" priority="16" stopIfTrue="1" operator="between">
      <formula>0</formula>
      <formula>0.4</formula>
    </cfRule>
    <cfRule type="cellIs" dxfId="2" priority="17" stopIfTrue="1" operator="between">
      <formula>0.4001</formula>
      <formula>0.65</formula>
    </cfRule>
    <cfRule type="cellIs" dxfId="1" priority="18" stopIfTrue="1" operator="between">
      <formula>0.6501</formula>
      <formula>1</formula>
    </cfRule>
  </conditionalFormatting>
  <conditionalFormatting sqref="P31:P43 P47:P48 P15:P23">
    <cfRule type="cellIs" dxfId="0" priority="28" stopIfTrue="1" operator="between">
      <formula>0</formula>
      <formula>0.4</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operator="equal" allowBlank="1" showInputMessage="1" showErrorMessage="1" xr:uid="{518AACDB-B317-4A9D-BE4B-B53719A8D20B}">
          <xm:sqref>JI65597:JK65597 TE65597:TG65597 ADA65597:ADC65597 AMW65597:AMY65597 AWS65597:AWU65597 BGO65597:BGQ65597 BQK65597:BQM65597 CAG65597:CAI65597 CKC65597:CKE65597 CTY65597:CUA65597 DDU65597:DDW65597 DNQ65597:DNS65597 DXM65597:DXO65597 EHI65597:EHK65597 ERE65597:ERG65597 FBA65597:FBC65597 FKW65597:FKY65597 FUS65597:FUU65597 GEO65597:GEQ65597 GOK65597:GOM65597 GYG65597:GYI65597 HIC65597:HIE65597 HRY65597:HSA65597 IBU65597:IBW65597 ILQ65597:ILS65597 IVM65597:IVO65597 JFI65597:JFK65597 JPE65597:JPG65597 JZA65597:JZC65597 KIW65597:KIY65597 KSS65597:KSU65597 LCO65597:LCQ65597 LMK65597:LMM65597 LWG65597:LWI65597 MGC65597:MGE65597 MPY65597:MQA65597 MZU65597:MZW65597 NJQ65597:NJS65597 NTM65597:NTO65597 ODI65597:ODK65597 ONE65597:ONG65597 OXA65597:OXC65597 PGW65597:PGY65597 PQS65597:PQU65597 QAO65597:QAQ65597 QKK65597:QKM65597 QUG65597:QUI65597 REC65597:REE65597 RNY65597:ROA65597 RXU65597:RXW65597 SHQ65597:SHS65597 SRM65597:SRO65597 TBI65597:TBK65597 TLE65597:TLG65597 TVA65597:TVC65597 UEW65597:UEY65597 UOS65597:UOU65597 UYO65597:UYQ65597 VIK65597:VIM65597 VSG65597:VSI65597 WCC65597:WCE65597 WLY65597:WMA65597 WVU65597:WVW65597 JI131133:JK131133 TE131133:TG131133 ADA131133:ADC131133 AMW131133:AMY131133 AWS131133:AWU131133 BGO131133:BGQ131133 BQK131133:BQM131133 CAG131133:CAI131133 CKC131133:CKE131133 CTY131133:CUA131133 DDU131133:DDW131133 DNQ131133:DNS131133 DXM131133:DXO131133 EHI131133:EHK131133 ERE131133:ERG131133 FBA131133:FBC131133 FKW131133:FKY131133 FUS131133:FUU131133 GEO131133:GEQ131133 GOK131133:GOM131133 GYG131133:GYI131133 HIC131133:HIE131133 HRY131133:HSA131133 IBU131133:IBW131133 ILQ131133:ILS131133 IVM131133:IVO131133 JFI131133:JFK131133 JPE131133:JPG131133 JZA131133:JZC131133 KIW131133:KIY131133 KSS131133:KSU131133 LCO131133:LCQ131133 LMK131133:LMM131133 LWG131133:LWI131133 MGC131133:MGE131133 MPY131133:MQA131133 MZU131133:MZW131133 NJQ131133:NJS131133 NTM131133:NTO131133 ODI131133:ODK131133 ONE131133:ONG131133 OXA131133:OXC131133 PGW131133:PGY131133 PQS131133:PQU131133 QAO131133:QAQ131133 QKK131133:QKM131133 QUG131133:QUI131133 REC131133:REE131133 RNY131133:ROA131133 RXU131133:RXW131133 SHQ131133:SHS131133 SRM131133:SRO131133 TBI131133:TBK131133 TLE131133:TLG131133 TVA131133:TVC131133 UEW131133:UEY131133 UOS131133:UOU131133 UYO131133:UYQ131133 VIK131133:VIM131133 VSG131133:VSI131133 WCC131133:WCE131133 WLY131133:WMA131133 WVU131133:WVW131133 JI196669:JK196669 TE196669:TG196669 ADA196669:ADC196669 AMW196669:AMY196669 AWS196669:AWU196669 BGO196669:BGQ196669 BQK196669:BQM196669 CAG196669:CAI196669 CKC196669:CKE196669 CTY196669:CUA196669 DDU196669:DDW196669 DNQ196669:DNS196669 DXM196669:DXO196669 EHI196669:EHK196669 ERE196669:ERG196669 FBA196669:FBC196669 FKW196669:FKY196669 FUS196669:FUU196669 GEO196669:GEQ196669 GOK196669:GOM196669 GYG196669:GYI196669 HIC196669:HIE196669 HRY196669:HSA196669 IBU196669:IBW196669 ILQ196669:ILS196669 IVM196669:IVO196669 JFI196669:JFK196669 JPE196669:JPG196669 JZA196669:JZC196669 KIW196669:KIY196669 KSS196669:KSU196669 LCO196669:LCQ196669 LMK196669:LMM196669 LWG196669:LWI196669 MGC196669:MGE196669 MPY196669:MQA196669 MZU196669:MZW196669 NJQ196669:NJS196669 NTM196669:NTO196669 ODI196669:ODK196669 ONE196669:ONG196669 OXA196669:OXC196669 PGW196669:PGY196669 PQS196669:PQU196669 QAO196669:QAQ196669 QKK196669:QKM196669 QUG196669:QUI196669 REC196669:REE196669 RNY196669:ROA196669 RXU196669:RXW196669 SHQ196669:SHS196669 SRM196669:SRO196669 TBI196669:TBK196669 TLE196669:TLG196669 TVA196669:TVC196669 UEW196669:UEY196669 UOS196669:UOU196669 UYO196669:UYQ196669 VIK196669:VIM196669 VSG196669:VSI196669 WCC196669:WCE196669 WLY196669:WMA196669 WVU196669:WVW196669 JI262205:JK262205 TE262205:TG262205 ADA262205:ADC262205 AMW262205:AMY262205 AWS262205:AWU262205 BGO262205:BGQ262205 BQK262205:BQM262205 CAG262205:CAI262205 CKC262205:CKE262205 CTY262205:CUA262205 DDU262205:DDW262205 DNQ262205:DNS262205 DXM262205:DXO262205 EHI262205:EHK262205 ERE262205:ERG262205 FBA262205:FBC262205 FKW262205:FKY262205 FUS262205:FUU262205 GEO262205:GEQ262205 GOK262205:GOM262205 GYG262205:GYI262205 HIC262205:HIE262205 HRY262205:HSA262205 IBU262205:IBW262205 ILQ262205:ILS262205 IVM262205:IVO262205 JFI262205:JFK262205 JPE262205:JPG262205 JZA262205:JZC262205 KIW262205:KIY262205 KSS262205:KSU262205 LCO262205:LCQ262205 LMK262205:LMM262205 LWG262205:LWI262205 MGC262205:MGE262205 MPY262205:MQA262205 MZU262205:MZW262205 NJQ262205:NJS262205 NTM262205:NTO262205 ODI262205:ODK262205 ONE262205:ONG262205 OXA262205:OXC262205 PGW262205:PGY262205 PQS262205:PQU262205 QAO262205:QAQ262205 QKK262205:QKM262205 QUG262205:QUI262205 REC262205:REE262205 RNY262205:ROA262205 RXU262205:RXW262205 SHQ262205:SHS262205 SRM262205:SRO262205 TBI262205:TBK262205 TLE262205:TLG262205 TVA262205:TVC262205 UEW262205:UEY262205 UOS262205:UOU262205 UYO262205:UYQ262205 VIK262205:VIM262205 VSG262205:VSI262205 WCC262205:WCE262205 WLY262205:WMA262205 WVU262205:WVW262205 JI327741:JK327741 TE327741:TG327741 ADA327741:ADC327741 AMW327741:AMY327741 AWS327741:AWU327741 BGO327741:BGQ327741 BQK327741:BQM327741 CAG327741:CAI327741 CKC327741:CKE327741 CTY327741:CUA327741 DDU327741:DDW327741 DNQ327741:DNS327741 DXM327741:DXO327741 EHI327741:EHK327741 ERE327741:ERG327741 FBA327741:FBC327741 FKW327741:FKY327741 FUS327741:FUU327741 GEO327741:GEQ327741 GOK327741:GOM327741 GYG327741:GYI327741 HIC327741:HIE327741 HRY327741:HSA327741 IBU327741:IBW327741 ILQ327741:ILS327741 IVM327741:IVO327741 JFI327741:JFK327741 JPE327741:JPG327741 JZA327741:JZC327741 KIW327741:KIY327741 KSS327741:KSU327741 LCO327741:LCQ327741 LMK327741:LMM327741 LWG327741:LWI327741 MGC327741:MGE327741 MPY327741:MQA327741 MZU327741:MZW327741 NJQ327741:NJS327741 NTM327741:NTO327741 ODI327741:ODK327741 ONE327741:ONG327741 OXA327741:OXC327741 PGW327741:PGY327741 PQS327741:PQU327741 QAO327741:QAQ327741 QKK327741:QKM327741 QUG327741:QUI327741 REC327741:REE327741 RNY327741:ROA327741 RXU327741:RXW327741 SHQ327741:SHS327741 SRM327741:SRO327741 TBI327741:TBK327741 TLE327741:TLG327741 TVA327741:TVC327741 UEW327741:UEY327741 UOS327741:UOU327741 UYO327741:UYQ327741 VIK327741:VIM327741 VSG327741:VSI327741 WCC327741:WCE327741 WLY327741:WMA327741 WVU327741:WVW327741 JI393277:JK393277 TE393277:TG393277 ADA393277:ADC393277 AMW393277:AMY393277 AWS393277:AWU393277 BGO393277:BGQ393277 BQK393277:BQM393277 CAG393277:CAI393277 CKC393277:CKE393277 CTY393277:CUA393277 DDU393277:DDW393277 DNQ393277:DNS393277 DXM393277:DXO393277 EHI393277:EHK393277 ERE393277:ERG393277 FBA393277:FBC393277 FKW393277:FKY393277 FUS393277:FUU393277 GEO393277:GEQ393277 GOK393277:GOM393277 GYG393277:GYI393277 HIC393277:HIE393277 HRY393277:HSA393277 IBU393277:IBW393277 ILQ393277:ILS393277 IVM393277:IVO393277 JFI393277:JFK393277 JPE393277:JPG393277 JZA393277:JZC393277 KIW393277:KIY393277 KSS393277:KSU393277 LCO393277:LCQ393277 LMK393277:LMM393277 LWG393277:LWI393277 MGC393277:MGE393277 MPY393277:MQA393277 MZU393277:MZW393277 NJQ393277:NJS393277 NTM393277:NTO393277 ODI393277:ODK393277 ONE393277:ONG393277 OXA393277:OXC393277 PGW393277:PGY393277 PQS393277:PQU393277 QAO393277:QAQ393277 QKK393277:QKM393277 QUG393277:QUI393277 REC393277:REE393277 RNY393277:ROA393277 RXU393277:RXW393277 SHQ393277:SHS393277 SRM393277:SRO393277 TBI393277:TBK393277 TLE393277:TLG393277 TVA393277:TVC393277 UEW393277:UEY393277 UOS393277:UOU393277 UYO393277:UYQ393277 VIK393277:VIM393277 VSG393277:VSI393277 WCC393277:WCE393277 WLY393277:WMA393277 WVU393277:WVW393277 JI458813:JK458813 TE458813:TG458813 ADA458813:ADC458813 AMW458813:AMY458813 AWS458813:AWU458813 BGO458813:BGQ458813 BQK458813:BQM458813 CAG458813:CAI458813 CKC458813:CKE458813 CTY458813:CUA458813 DDU458813:DDW458813 DNQ458813:DNS458813 DXM458813:DXO458813 EHI458813:EHK458813 ERE458813:ERG458813 FBA458813:FBC458813 FKW458813:FKY458813 FUS458813:FUU458813 GEO458813:GEQ458813 GOK458813:GOM458813 GYG458813:GYI458813 HIC458813:HIE458813 HRY458813:HSA458813 IBU458813:IBW458813 ILQ458813:ILS458813 IVM458813:IVO458813 JFI458813:JFK458813 JPE458813:JPG458813 JZA458813:JZC458813 KIW458813:KIY458813 KSS458813:KSU458813 LCO458813:LCQ458813 LMK458813:LMM458813 LWG458813:LWI458813 MGC458813:MGE458813 MPY458813:MQA458813 MZU458813:MZW458813 NJQ458813:NJS458813 NTM458813:NTO458813 ODI458813:ODK458813 ONE458813:ONG458813 OXA458813:OXC458813 PGW458813:PGY458813 PQS458813:PQU458813 QAO458813:QAQ458813 QKK458813:QKM458813 QUG458813:QUI458813 REC458813:REE458813 RNY458813:ROA458813 RXU458813:RXW458813 SHQ458813:SHS458813 SRM458813:SRO458813 TBI458813:TBK458813 TLE458813:TLG458813 TVA458813:TVC458813 UEW458813:UEY458813 UOS458813:UOU458813 UYO458813:UYQ458813 VIK458813:VIM458813 VSG458813:VSI458813 WCC458813:WCE458813 WLY458813:WMA458813 WVU458813:WVW458813 JI524349:JK524349 TE524349:TG524349 ADA524349:ADC524349 AMW524349:AMY524349 AWS524349:AWU524349 BGO524349:BGQ524349 BQK524349:BQM524349 CAG524349:CAI524349 CKC524349:CKE524349 CTY524349:CUA524349 DDU524349:DDW524349 DNQ524349:DNS524349 DXM524349:DXO524349 EHI524349:EHK524349 ERE524349:ERG524349 FBA524349:FBC524349 FKW524349:FKY524349 FUS524349:FUU524349 GEO524349:GEQ524349 GOK524349:GOM524349 GYG524349:GYI524349 HIC524349:HIE524349 HRY524349:HSA524349 IBU524349:IBW524349 ILQ524349:ILS524349 IVM524349:IVO524349 JFI524349:JFK524349 JPE524349:JPG524349 JZA524349:JZC524349 KIW524349:KIY524349 KSS524349:KSU524349 LCO524349:LCQ524349 LMK524349:LMM524349 LWG524349:LWI524349 MGC524349:MGE524349 MPY524349:MQA524349 MZU524349:MZW524349 NJQ524349:NJS524349 NTM524349:NTO524349 ODI524349:ODK524349 ONE524349:ONG524349 OXA524349:OXC524349 PGW524349:PGY524349 PQS524349:PQU524349 QAO524349:QAQ524349 QKK524349:QKM524349 QUG524349:QUI524349 REC524349:REE524349 RNY524349:ROA524349 RXU524349:RXW524349 SHQ524349:SHS524349 SRM524349:SRO524349 TBI524349:TBK524349 TLE524349:TLG524349 TVA524349:TVC524349 UEW524349:UEY524349 UOS524349:UOU524349 UYO524349:UYQ524349 VIK524349:VIM524349 VSG524349:VSI524349 WCC524349:WCE524349 WLY524349:WMA524349 WVU524349:WVW524349 JI589885:JK589885 TE589885:TG589885 ADA589885:ADC589885 AMW589885:AMY589885 AWS589885:AWU589885 BGO589885:BGQ589885 BQK589885:BQM589885 CAG589885:CAI589885 CKC589885:CKE589885 CTY589885:CUA589885 DDU589885:DDW589885 DNQ589885:DNS589885 DXM589885:DXO589885 EHI589885:EHK589885 ERE589885:ERG589885 FBA589885:FBC589885 FKW589885:FKY589885 FUS589885:FUU589885 GEO589885:GEQ589885 GOK589885:GOM589885 GYG589885:GYI589885 HIC589885:HIE589885 HRY589885:HSA589885 IBU589885:IBW589885 ILQ589885:ILS589885 IVM589885:IVO589885 JFI589885:JFK589885 JPE589885:JPG589885 JZA589885:JZC589885 KIW589885:KIY589885 KSS589885:KSU589885 LCO589885:LCQ589885 LMK589885:LMM589885 LWG589885:LWI589885 MGC589885:MGE589885 MPY589885:MQA589885 MZU589885:MZW589885 NJQ589885:NJS589885 NTM589885:NTO589885 ODI589885:ODK589885 ONE589885:ONG589885 OXA589885:OXC589885 PGW589885:PGY589885 PQS589885:PQU589885 QAO589885:QAQ589885 QKK589885:QKM589885 QUG589885:QUI589885 REC589885:REE589885 RNY589885:ROA589885 RXU589885:RXW589885 SHQ589885:SHS589885 SRM589885:SRO589885 TBI589885:TBK589885 TLE589885:TLG589885 TVA589885:TVC589885 UEW589885:UEY589885 UOS589885:UOU589885 UYO589885:UYQ589885 VIK589885:VIM589885 VSG589885:VSI589885 WCC589885:WCE589885 WLY589885:WMA589885 WVU589885:WVW589885 JI655421:JK655421 TE655421:TG655421 ADA655421:ADC655421 AMW655421:AMY655421 AWS655421:AWU655421 BGO655421:BGQ655421 BQK655421:BQM655421 CAG655421:CAI655421 CKC655421:CKE655421 CTY655421:CUA655421 DDU655421:DDW655421 DNQ655421:DNS655421 DXM655421:DXO655421 EHI655421:EHK655421 ERE655421:ERG655421 FBA655421:FBC655421 FKW655421:FKY655421 FUS655421:FUU655421 GEO655421:GEQ655421 GOK655421:GOM655421 GYG655421:GYI655421 HIC655421:HIE655421 HRY655421:HSA655421 IBU655421:IBW655421 ILQ655421:ILS655421 IVM655421:IVO655421 JFI655421:JFK655421 JPE655421:JPG655421 JZA655421:JZC655421 KIW655421:KIY655421 KSS655421:KSU655421 LCO655421:LCQ655421 LMK655421:LMM655421 LWG655421:LWI655421 MGC655421:MGE655421 MPY655421:MQA655421 MZU655421:MZW655421 NJQ655421:NJS655421 NTM655421:NTO655421 ODI655421:ODK655421 ONE655421:ONG655421 OXA655421:OXC655421 PGW655421:PGY655421 PQS655421:PQU655421 QAO655421:QAQ655421 QKK655421:QKM655421 QUG655421:QUI655421 REC655421:REE655421 RNY655421:ROA655421 RXU655421:RXW655421 SHQ655421:SHS655421 SRM655421:SRO655421 TBI655421:TBK655421 TLE655421:TLG655421 TVA655421:TVC655421 UEW655421:UEY655421 UOS655421:UOU655421 UYO655421:UYQ655421 VIK655421:VIM655421 VSG655421:VSI655421 WCC655421:WCE655421 WLY655421:WMA655421 WVU655421:WVW655421 JI720957:JK720957 TE720957:TG720957 ADA720957:ADC720957 AMW720957:AMY720957 AWS720957:AWU720957 BGO720957:BGQ720957 BQK720957:BQM720957 CAG720957:CAI720957 CKC720957:CKE720957 CTY720957:CUA720957 DDU720957:DDW720957 DNQ720957:DNS720957 DXM720957:DXO720957 EHI720957:EHK720957 ERE720957:ERG720957 FBA720957:FBC720957 FKW720957:FKY720957 FUS720957:FUU720957 GEO720957:GEQ720957 GOK720957:GOM720957 GYG720957:GYI720957 HIC720957:HIE720957 HRY720957:HSA720957 IBU720957:IBW720957 ILQ720957:ILS720957 IVM720957:IVO720957 JFI720957:JFK720957 JPE720957:JPG720957 JZA720957:JZC720957 KIW720957:KIY720957 KSS720957:KSU720957 LCO720957:LCQ720957 LMK720957:LMM720957 LWG720957:LWI720957 MGC720957:MGE720957 MPY720957:MQA720957 MZU720957:MZW720957 NJQ720957:NJS720957 NTM720957:NTO720957 ODI720957:ODK720957 ONE720957:ONG720957 OXA720957:OXC720957 PGW720957:PGY720957 PQS720957:PQU720957 QAO720957:QAQ720957 QKK720957:QKM720957 QUG720957:QUI720957 REC720957:REE720957 RNY720957:ROA720957 RXU720957:RXW720957 SHQ720957:SHS720957 SRM720957:SRO720957 TBI720957:TBK720957 TLE720957:TLG720957 TVA720957:TVC720957 UEW720957:UEY720957 UOS720957:UOU720957 UYO720957:UYQ720957 VIK720957:VIM720957 VSG720957:VSI720957 WCC720957:WCE720957 WLY720957:WMA720957 WVU720957:WVW720957 JI786493:JK786493 TE786493:TG786493 ADA786493:ADC786493 AMW786493:AMY786493 AWS786493:AWU786493 BGO786493:BGQ786493 BQK786493:BQM786493 CAG786493:CAI786493 CKC786493:CKE786493 CTY786493:CUA786493 DDU786493:DDW786493 DNQ786493:DNS786493 DXM786493:DXO786493 EHI786493:EHK786493 ERE786493:ERG786493 FBA786493:FBC786493 FKW786493:FKY786493 FUS786493:FUU786493 GEO786493:GEQ786493 GOK786493:GOM786493 GYG786493:GYI786493 HIC786493:HIE786493 HRY786493:HSA786493 IBU786493:IBW786493 ILQ786493:ILS786493 IVM786493:IVO786493 JFI786493:JFK786493 JPE786493:JPG786493 JZA786493:JZC786493 KIW786493:KIY786493 KSS786493:KSU786493 LCO786493:LCQ786493 LMK786493:LMM786493 LWG786493:LWI786493 MGC786493:MGE786493 MPY786493:MQA786493 MZU786493:MZW786493 NJQ786493:NJS786493 NTM786493:NTO786493 ODI786493:ODK786493 ONE786493:ONG786493 OXA786493:OXC786493 PGW786493:PGY786493 PQS786493:PQU786493 QAO786493:QAQ786493 QKK786493:QKM786493 QUG786493:QUI786493 REC786493:REE786493 RNY786493:ROA786493 RXU786493:RXW786493 SHQ786493:SHS786493 SRM786493:SRO786493 TBI786493:TBK786493 TLE786493:TLG786493 TVA786493:TVC786493 UEW786493:UEY786493 UOS786493:UOU786493 UYO786493:UYQ786493 VIK786493:VIM786493 VSG786493:VSI786493 WCC786493:WCE786493 WLY786493:WMA786493 WVU786493:WVW786493 JI852029:JK852029 TE852029:TG852029 ADA852029:ADC852029 AMW852029:AMY852029 AWS852029:AWU852029 BGO852029:BGQ852029 BQK852029:BQM852029 CAG852029:CAI852029 CKC852029:CKE852029 CTY852029:CUA852029 DDU852029:DDW852029 DNQ852029:DNS852029 DXM852029:DXO852029 EHI852029:EHK852029 ERE852029:ERG852029 FBA852029:FBC852029 FKW852029:FKY852029 FUS852029:FUU852029 GEO852029:GEQ852029 GOK852029:GOM852029 GYG852029:GYI852029 HIC852029:HIE852029 HRY852029:HSA852029 IBU852029:IBW852029 ILQ852029:ILS852029 IVM852029:IVO852029 JFI852029:JFK852029 JPE852029:JPG852029 JZA852029:JZC852029 KIW852029:KIY852029 KSS852029:KSU852029 LCO852029:LCQ852029 LMK852029:LMM852029 LWG852029:LWI852029 MGC852029:MGE852029 MPY852029:MQA852029 MZU852029:MZW852029 NJQ852029:NJS852029 NTM852029:NTO852029 ODI852029:ODK852029 ONE852029:ONG852029 OXA852029:OXC852029 PGW852029:PGY852029 PQS852029:PQU852029 QAO852029:QAQ852029 QKK852029:QKM852029 QUG852029:QUI852029 REC852029:REE852029 RNY852029:ROA852029 RXU852029:RXW852029 SHQ852029:SHS852029 SRM852029:SRO852029 TBI852029:TBK852029 TLE852029:TLG852029 TVA852029:TVC852029 UEW852029:UEY852029 UOS852029:UOU852029 UYO852029:UYQ852029 VIK852029:VIM852029 VSG852029:VSI852029 WCC852029:WCE852029 WLY852029:WMA852029 WVU852029:WVW852029 JI917565:JK917565 TE917565:TG917565 ADA917565:ADC917565 AMW917565:AMY917565 AWS917565:AWU917565 BGO917565:BGQ917565 BQK917565:BQM917565 CAG917565:CAI917565 CKC917565:CKE917565 CTY917565:CUA917565 DDU917565:DDW917565 DNQ917565:DNS917565 DXM917565:DXO917565 EHI917565:EHK917565 ERE917565:ERG917565 FBA917565:FBC917565 FKW917565:FKY917565 FUS917565:FUU917565 GEO917565:GEQ917565 GOK917565:GOM917565 GYG917565:GYI917565 HIC917565:HIE917565 HRY917565:HSA917565 IBU917565:IBW917565 ILQ917565:ILS917565 IVM917565:IVO917565 JFI917565:JFK917565 JPE917565:JPG917565 JZA917565:JZC917565 KIW917565:KIY917565 KSS917565:KSU917565 LCO917565:LCQ917565 LMK917565:LMM917565 LWG917565:LWI917565 MGC917565:MGE917565 MPY917565:MQA917565 MZU917565:MZW917565 NJQ917565:NJS917565 NTM917565:NTO917565 ODI917565:ODK917565 ONE917565:ONG917565 OXA917565:OXC917565 PGW917565:PGY917565 PQS917565:PQU917565 QAO917565:QAQ917565 QKK917565:QKM917565 QUG917565:QUI917565 REC917565:REE917565 RNY917565:ROA917565 RXU917565:RXW917565 SHQ917565:SHS917565 SRM917565:SRO917565 TBI917565:TBK917565 TLE917565:TLG917565 TVA917565:TVC917565 UEW917565:UEY917565 UOS917565:UOU917565 UYO917565:UYQ917565 VIK917565:VIM917565 VSG917565:VSI917565 WCC917565:WCE917565 WLY917565:WMA917565 WVU917565:WVW917565 JI983101:JK983101 TE983101:TG983101 ADA983101:ADC983101 AMW983101:AMY983101 AWS983101:AWU983101 BGO983101:BGQ983101 BQK983101:BQM983101 CAG983101:CAI983101 CKC983101:CKE983101 CTY983101:CUA983101 DDU983101:DDW983101 DNQ983101:DNS983101 DXM983101:DXO983101 EHI983101:EHK983101 ERE983101:ERG983101 FBA983101:FBC983101 FKW983101:FKY983101 FUS983101:FUU983101 GEO983101:GEQ983101 GOK983101:GOM983101 GYG983101:GYI983101 HIC983101:HIE983101 HRY983101:HSA983101 IBU983101:IBW983101 ILQ983101:ILS983101 IVM983101:IVO983101 JFI983101:JFK983101 JPE983101:JPG983101 JZA983101:JZC983101 KIW983101:KIY983101 KSS983101:KSU983101 LCO983101:LCQ983101 LMK983101:LMM983101 LWG983101:LWI983101 MGC983101:MGE983101 MPY983101:MQA983101 MZU983101:MZW983101 NJQ983101:NJS983101 NTM983101:NTO983101 ODI983101:ODK983101 ONE983101:ONG983101 OXA983101:OXC983101 PGW983101:PGY983101 PQS983101:PQU983101 QAO983101:QAQ983101 QKK983101:QKM983101 QUG983101:QUI983101 REC983101:REE983101 RNY983101:ROA983101 RXU983101:RXW983101 SHQ983101:SHS983101 SRM983101:SRO983101 TBI983101:TBK983101 TLE983101:TLG983101 TVA983101:TVC983101 UEW983101:UEY983101 UOS983101:UOU983101 UYO983101:UYQ983101 VIK983101:VIM983101 VSG983101:VSI983101 WCC983101:WCE983101 WLY983101:WMA983101 WVU983101:WVW983101 JI65577:JK65577 TE65577:TG65577 ADA65577:ADC65577 AMW65577:AMY65577 AWS65577:AWU65577 BGO65577:BGQ65577 BQK65577:BQM65577 CAG65577:CAI65577 CKC65577:CKE65577 CTY65577:CUA65577 DDU65577:DDW65577 DNQ65577:DNS65577 DXM65577:DXO65577 EHI65577:EHK65577 ERE65577:ERG65577 FBA65577:FBC65577 FKW65577:FKY65577 FUS65577:FUU65577 GEO65577:GEQ65577 GOK65577:GOM65577 GYG65577:GYI65577 HIC65577:HIE65577 HRY65577:HSA65577 IBU65577:IBW65577 ILQ65577:ILS65577 IVM65577:IVO65577 JFI65577:JFK65577 JPE65577:JPG65577 JZA65577:JZC65577 KIW65577:KIY65577 KSS65577:KSU65577 LCO65577:LCQ65577 LMK65577:LMM65577 LWG65577:LWI65577 MGC65577:MGE65577 MPY65577:MQA65577 MZU65577:MZW65577 NJQ65577:NJS65577 NTM65577:NTO65577 ODI65577:ODK65577 ONE65577:ONG65577 OXA65577:OXC65577 PGW65577:PGY65577 PQS65577:PQU65577 QAO65577:QAQ65577 QKK65577:QKM65577 QUG65577:QUI65577 REC65577:REE65577 RNY65577:ROA65577 RXU65577:RXW65577 SHQ65577:SHS65577 SRM65577:SRO65577 TBI65577:TBK65577 TLE65577:TLG65577 TVA65577:TVC65577 UEW65577:UEY65577 UOS65577:UOU65577 UYO65577:UYQ65577 VIK65577:VIM65577 VSG65577:VSI65577 WCC65577:WCE65577 WLY65577:WMA65577 WVU65577:WVW65577 JI131113:JK131113 TE131113:TG131113 ADA131113:ADC131113 AMW131113:AMY131113 AWS131113:AWU131113 BGO131113:BGQ131113 BQK131113:BQM131113 CAG131113:CAI131113 CKC131113:CKE131113 CTY131113:CUA131113 DDU131113:DDW131113 DNQ131113:DNS131113 DXM131113:DXO131113 EHI131113:EHK131113 ERE131113:ERG131113 FBA131113:FBC131113 FKW131113:FKY131113 FUS131113:FUU131113 GEO131113:GEQ131113 GOK131113:GOM131113 GYG131113:GYI131113 HIC131113:HIE131113 HRY131113:HSA131113 IBU131113:IBW131113 ILQ131113:ILS131113 IVM131113:IVO131113 JFI131113:JFK131113 JPE131113:JPG131113 JZA131113:JZC131113 KIW131113:KIY131113 KSS131113:KSU131113 LCO131113:LCQ131113 LMK131113:LMM131113 LWG131113:LWI131113 MGC131113:MGE131113 MPY131113:MQA131113 MZU131113:MZW131113 NJQ131113:NJS131113 NTM131113:NTO131113 ODI131113:ODK131113 ONE131113:ONG131113 OXA131113:OXC131113 PGW131113:PGY131113 PQS131113:PQU131113 QAO131113:QAQ131113 QKK131113:QKM131113 QUG131113:QUI131113 REC131113:REE131113 RNY131113:ROA131113 RXU131113:RXW131113 SHQ131113:SHS131113 SRM131113:SRO131113 TBI131113:TBK131113 TLE131113:TLG131113 TVA131113:TVC131113 UEW131113:UEY131113 UOS131113:UOU131113 UYO131113:UYQ131113 VIK131113:VIM131113 VSG131113:VSI131113 WCC131113:WCE131113 WLY131113:WMA131113 WVU131113:WVW131113 JI196649:JK196649 TE196649:TG196649 ADA196649:ADC196649 AMW196649:AMY196649 AWS196649:AWU196649 BGO196649:BGQ196649 BQK196649:BQM196649 CAG196649:CAI196649 CKC196649:CKE196649 CTY196649:CUA196649 DDU196649:DDW196649 DNQ196649:DNS196649 DXM196649:DXO196649 EHI196649:EHK196649 ERE196649:ERG196649 FBA196649:FBC196649 FKW196649:FKY196649 FUS196649:FUU196649 GEO196649:GEQ196649 GOK196649:GOM196649 GYG196649:GYI196649 HIC196649:HIE196649 HRY196649:HSA196649 IBU196649:IBW196649 ILQ196649:ILS196649 IVM196649:IVO196649 JFI196649:JFK196649 JPE196649:JPG196649 JZA196649:JZC196649 KIW196649:KIY196649 KSS196649:KSU196649 LCO196649:LCQ196649 LMK196649:LMM196649 LWG196649:LWI196649 MGC196649:MGE196649 MPY196649:MQA196649 MZU196649:MZW196649 NJQ196649:NJS196649 NTM196649:NTO196649 ODI196649:ODK196649 ONE196649:ONG196649 OXA196649:OXC196649 PGW196649:PGY196649 PQS196649:PQU196649 QAO196649:QAQ196649 QKK196649:QKM196649 QUG196649:QUI196649 REC196649:REE196649 RNY196649:ROA196649 RXU196649:RXW196649 SHQ196649:SHS196649 SRM196649:SRO196649 TBI196649:TBK196649 TLE196649:TLG196649 TVA196649:TVC196649 UEW196649:UEY196649 UOS196649:UOU196649 UYO196649:UYQ196649 VIK196649:VIM196649 VSG196649:VSI196649 WCC196649:WCE196649 WLY196649:WMA196649 WVU196649:WVW196649 JI262185:JK262185 TE262185:TG262185 ADA262185:ADC262185 AMW262185:AMY262185 AWS262185:AWU262185 BGO262185:BGQ262185 BQK262185:BQM262185 CAG262185:CAI262185 CKC262185:CKE262185 CTY262185:CUA262185 DDU262185:DDW262185 DNQ262185:DNS262185 DXM262185:DXO262185 EHI262185:EHK262185 ERE262185:ERG262185 FBA262185:FBC262185 FKW262185:FKY262185 FUS262185:FUU262185 GEO262185:GEQ262185 GOK262185:GOM262185 GYG262185:GYI262185 HIC262185:HIE262185 HRY262185:HSA262185 IBU262185:IBW262185 ILQ262185:ILS262185 IVM262185:IVO262185 JFI262185:JFK262185 JPE262185:JPG262185 JZA262185:JZC262185 KIW262185:KIY262185 KSS262185:KSU262185 LCO262185:LCQ262185 LMK262185:LMM262185 LWG262185:LWI262185 MGC262185:MGE262185 MPY262185:MQA262185 MZU262185:MZW262185 NJQ262185:NJS262185 NTM262185:NTO262185 ODI262185:ODK262185 ONE262185:ONG262185 OXA262185:OXC262185 PGW262185:PGY262185 PQS262185:PQU262185 QAO262185:QAQ262185 QKK262185:QKM262185 QUG262185:QUI262185 REC262185:REE262185 RNY262185:ROA262185 RXU262185:RXW262185 SHQ262185:SHS262185 SRM262185:SRO262185 TBI262185:TBK262185 TLE262185:TLG262185 TVA262185:TVC262185 UEW262185:UEY262185 UOS262185:UOU262185 UYO262185:UYQ262185 VIK262185:VIM262185 VSG262185:VSI262185 WCC262185:WCE262185 WLY262185:WMA262185 WVU262185:WVW262185 JI327721:JK327721 TE327721:TG327721 ADA327721:ADC327721 AMW327721:AMY327721 AWS327721:AWU327721 BGO327721:BGQ327721 BQK327721:BQM327721 CAG327721:CAI327721 CKC327721:CKE327721 CTY327721:CUA327721 DDU327721:DDW327721 DNQ327721:DNS327721 DXM327721:DXO327721 EHI327721:EHK327721 ERE327721:ERG327721 FBA327721:FBC327721 FKW327721:FKY327721 FUS327721:FUU327721 GEO327721:GEQ327721 GOK327721:GOM327721 GYG327721:GYI327721 HIC327721:HIE327721 HRY327721:HSA327721 IBU327721:IBW327721 ILQ327721:ILS327721 IVM327721:IVO327721 JFI327721:JFK327721 JPE327721:JPG327721 JZA327721:JZC327721 KIW327721:KIY327721 KSS327721:KSU327721 LCO327721:LCQ327721 LMK327721:LMM327721 LWG327721:LWI327721 MGC327721:MGE327721 MPY327721:MQA327721 MZU327721:MZW327721 NJQ327721:NJS327721 NTM327721:NTO327721 ODI327721:ODK327721 ONE327721:ONG327721 OXA327721:OXC327721 PGW327721:PGY327721 PQS327721:PQU327721 QAO327721:QAQ327721 QKK327721:QKM327721 QUG327721:QUI327721 REC327721:REE327721 RNY327721:ROA327721 RXU327721:RXW327721 SHQ327721:SHS327721 SRM327721:SRO327721 TBI327721:TBK327721 TLE327721:TLG327721 TVA327721:TVC327721 UEW327721:UEY327721 UOS327721:UOU327721 UYO327721:UYQ327721 VIK327721:VIM327721 VSG327721:VSI327721 WCC327721:WCE327721 WLY327721:WMA327721 WVU327721:WVW327721 JI393257:JK393257 TE393257:TG393257 ADA393257:ADC393257 AMW393257:AMY393257 AWS393257:AWU393257 BGO393257:BGQ393257 BQK393257:BQM393257 CAG393257:CAI393257 CKC393257:CKE393257 CTY393257:CUA393257 DDU393257:DDW393257 DNQ393257:DNS393257 DXM393257:DXO393257 EHI393257:EHK393257 ERE393257:ERG393257 FBA393257:FBC393257 FKW393257:FKY393257 FUS393257:FUU393257 GEO393257:GEQ393257 GOK393257:GOM393257 GYG393257:GYI393257 HIC393257:HIE393257 HRY393257:HSA393257 IBU393257:IBW393257 ILQ393257:ILS393257 IVM393257:IVO393257 JFI393257:JFK393257 JPE393257:JPG393257 JZA393257:JZC393257 KIW393257:KIY393257 KSS393257:KSU393257 LCO393257:LCQ393257 LMK393257:LMM393257 LWG393257:LWI393257 MGC393257:MGE393257 MPY393257:MQA393257 MZU393257:MZW393257 NJQ393257:NJS393257 NTM393257:NTO393257 ODI393257:ODK393257 ONE393257:ONG393257 OXA393257:OXC393257 PGW393257:PGY393257 PQS393257:PQU393257 QAO393257:QAQ393257 QKK393257:QKM393257 QUG393257:QUI393257 REC393257:REE393257 RNY393257:ROA393257 RXU393257:RXW393257 SHQ393257:SHS393257 SRM393257:SRO393257 TBI393257:TBK393257 TLE393257:TLG393257 TVA393257:TVC393257 UEW393257:UEY393257 UOS393257:UOU393257 UYO393257:UYQ393257 VIK393257:VIM393257 VSG393257:VSI393257 WCC393257:WCE393257 WLY393257:WMA393257 WVU393257:WVW393257 JI458793:JK458793 TE458793:TG458793 ADA458793:ADC458793 AMW458793:AMY458793 AWS458793:AWU458793 BGO458793:BGQ458793 BQK458793:BQM458793 CAG458793:CAI458793 CKC458793:CKE458793 CTY458793:CUA458793 DDU458793:DDW458793 DNQ458793:DNS458793 DXM458793:DXO458793 EHI458793:EHK458793 ERE458793:ERG458793 FBA458793:FBC458793 FKW458793:FKY458793 FUS458793:FUU458793 GEO458793:GEQ458793 GOK458793:GOM458793 GYG458793:GYI458793 HIC458793:HIE458793 HRY458793:HSA458793 IBU458793:IBW458793 ILQ458793:ILS458793 IVM458793:IVO458793 JFI458793:JFK458793 JPE458793:JPG458793 JZA458793:JZC458793 KIW458793:KIY458793 KSS458793:KSU458793 LCO458793:LCQ458793 LMK458793:LMM458793 LWG458793:LWI458793 MGC458793:MGE458793 MPY458793:MQA458793 MZU458793:MZW458793 NJQ458793:NJS458793 NTM458793:NTO458793 ODI458793:ODK458793 ONE458793:ONG458793 OXA458793:OXC458793 PGW458793:PGY458793 PQS458793:PQU458793 QAO458793:QAQ458793 QKK458793:QKM458793 QUG458793:QUI458793 REC458793:REE458793 RNY458793:ROA458793 RXU458793:RXW458793 SHQ458793:SHS458793 SRM458793:SRO458793 TBI458793:TBK458793 TLE458793:TLG458793 TVA458793:TVC458793 UEW458793:UEY458793 UOS458793:UOU458793 UYO458793:UYQ458793 VIK458793:VIM458793 VSG458793:VSI458793 WCC458793:WCE458793 WLY458793:WMA458793 WVU458793:WVW458793 JI524329:JK524329 TE524329:TG524329 ADA524329:ADC524329 AMW524329:AMY524329 AWS524329:AWU524329 BGO524329:BGQ524329 BQK524329:BQM524329 CAG524329:CAI524329 CKC524329:CKE524329 CTY524329:CUA524329 DDU524329:DDW524329 DNQ524329:DNS524329 DXM524329:DXO524329 EHI524329:EHK524329 ERE524329:ERG524329 FBA524329:FBC524329 FKW524329:FKY524329 FUS524329:FUU524329 GEO524329:GEQ524329 GOK524329:GOM524329 GYG524329:GYI524329 HIC524329:HIE524329 HRY524329:HSA524329 IBU524329:IBW524329 ILQ524329:ILS524329 IVM524329:IVO524329 JFI524329:JFK524329 JPE524329:JPG524329 JZA524329:JZC524329 KIW524329:KIY524329 KSS524329:KSU524329 LCO524329:LCQ524329 LMK524329:LMM524329 LWG524329:LWI524329 MGC524329:MGE524329 MPY524329:MQA524329 MZU524329:MZW524329 NJQ524329:NJS524329 NTM524329:NTO524329 ODI524329:ODK524329 ONE524329:ONG524329 OXA524329:OXC524329 PGW524329:PGY524329 PQS524329:PQU524329 QAO524329:QAQ524329 QKK524329:QKM524329 QUG524329:QUI524329 REC524329:REE524329 RNY524329:ROA524329 RXU524329:RXW524329 SHQ524329:SHS524329 SRM524329:SRO524329 TBI524329:TBK524329 TLE524329:TLG524329 TVA524329:TVC524329 UEW524329:UEY524329 UOS524329:UOU524329 UYO524329:UYQ524329 VIK524329:VIM524329 VSG524329:VSI524329 WCC524329:WCE524329 WLY524329:WMA524329 WVU524329:WVW524329 JI589865:JK589865 TE589865:TG589865 ADA589865:ADC589865 AMW589865:AMY589865 AWS589865:AWU589865 BGO589865:BGQ589865 BQK589865:BQM589865 CAG589865:CAI589865 CKC589865:CKE589865 CTY589865:CUA589865 DDU589865:DDW589865 DNQ589865:DNS589865 DXM589865:DXO589865 EHI589865:EHK589865 ERE589865:ERG589865 FBA589865:FBC589865 FKW589865:FKY589865 FUS589865:FUU589865 GEO589865:GEQ589865 GOK589865:GOM589865 GYG589865:GYI589865 HIC589865:HIE589865 HRY589865:HSA589865 IBU589865:IBW589865 ILQ589865:ILS589865 IVM589865:IVO589865 JFI589865:JFK589865 JPE589865:JPG589865 JZA589865:JZC589865 KIW589865:KIY589865 KSS589865:KSU589865 LCO589865:LCQ589865 LMK589865:LMM589865 LWG589865:LWI589865 MGC589865:MGE589865 MPY589865:MQA589865 MZU589865:MZW589865 NJQ589865:NJS589865 NTM589865:NTO589865 ODI589865:ODK589865 ONE589865:ONG589865 OXA589865:OXC589865 PGW589865:PGY589865 PQS589865:PQU589865 QAO589865:QAQ589865 QKK589865:QKM589865 QUG589865:QUI589865 REC589865:REE589865 RNY589865:ROA589865 RXU589865:RXW589865 SHQ589865:SHS589865 SRM589865:SRO589865 TBI589865:TBK589865 TLE589865:TLG589865 TVA589865:TVC589865 UEW589865:UEY589865 UOS589865:UOU589865 UYO589865:UYQ589865 VIK589865:VIM589865 VSG589865:VSI589865 WCC589865:WCE589865 WLY589865:WMA589865 WVU589865:WVW589865 JI655401:JK655401 TE655401:TG655401 ADA655401:ADC655401 AMW655401:AMY655401 AWS655401:AWU655401 BGO655401:BGQ655401 BQK655401:BQM655401 CAG655401:CAI655401 CKC655401:CKE655401 CTY655401:CUA655401 DDU655401:DDW655401 DNQ655401:DNS655401 DXM655401:DXO655401 EHI655401:EHK655401 ERE655401:ERG655401 FBA655401:FBC655401 FKW655401:FKY655401 FUS655401:FUU655401 GEO655401:GEQ655401 GOK655401:GOM655401 GYG655401:GYI655401 HIC655401:HIE655401 HRY655401:HSA655401 IBU655401:IBW655401 ILQ655401:ILS655401 IVM655401:IVO655401 JFI655401:JFK655401 JPE655401:JPG655401 JZA655401:JZC655401 KIW655401:KIY655401 KSS655401:KSU655401 LCO655401:LCQ655401 LMK655401:LMM655401 LWG655401:LWI655401 MGC655401:MGE655401 MPY655401:MQA655401 MZU655401:MZW655401 NJQ655401:NJS655401 NTM655401:NTO655401 ODI655401:ODK655401 ONE655401:ONG655401 OXA655401:OXC655401 PGW655401:PGY655401 PQS655401:PQU655401 QAO655401:QAQ655401 QKK655401:QKM655401 QUG655401:QUI655401 REC655401:REE655401 RNY655401:ROA655401 RXU655401:RXW655401 SHQ655401:SHS655401 SRM655401:SRO655401 TBI655401:TBK655401 TLE655401:TLG655401 TVA655401:TVC655401 UEW655401:UEY655401 UOS655401:UOU655401 UYO655401:UYQ655401 VIK655401:VIM655401 VSG655401:VSI655401 WCC655401:WCE655401 WLY655401:WMA655401 WVU655401:WVW655401 JI720937:JK720937 TE720937:TG720937 ADA720937:ADC720937 AMW720937:AMY720937 AWS720937:AWU720937 BGO720937:BGQ720937 BQK720937:BQM720937 CAG720937:CAI720937 CKC720937:CKE720937 CTY720937:CUA720937 DDU720937:DDW720937 DNQ720937:DNS720937 DXM720937:DXO720937 EHI720937:EHK720937 ERE720937:ERG720937 FBA720937:FBC720937 FKW720937:FKY720937 FUS720937:FUU720937 GEO720937:GEQ720937 GOK720937:GOM720937 GYG720937:GYI720937 HIC720937:HIE720937 HRY720937:HSA720937 IBU720937:IBW720937 ILQ720937:ILS720937 IVM720937:IVO720937 JFI720937:JFK720937 JPE720937:JPG720937 JZA720937:JZC720937 KIW720937:KIY720937 KSS720937:KSU720937 LCO720937:LCQ720937 LMK720937:LMM720937 LWG720937:LWI720937 MGC720937:MGE720937 MPY720937:MQA720937 MZU720937:MZW720937 NJQ720937:NJS720937 NTM720937:NTO720937 ODI720937:ODK720937 ONE720937:ONG720937 OXA720937:OXC720937 PGW720937:PGY720937 PQS720937:PQU720937 QAO720937:QAQ720937 QKK720937:QKM720937 QUG720937:QUI720937 REC720937:REE720937 RNY720937:ROA720937 RXU720937:RXW720937 SHQ720937:SHS720937 SRM720937:SRO720937 TBI720937:TBK720937 TLE720937:TLG720937 TVA720937:TVC720937 UEW720937:UEY720937 UOS720937:UOU720937 UYO720937:UYQ720937 VIK720937:VIM720937 VSG720937:VSI720937 WCC720937:WCE720937 WLY720937:WMA720937 WVU720937:WVW720937 JI786473:JK786473 TE786473:TG786473 ADA786473:ADC786473 AMW786473:AMY786473 AWS786473:AWU786473 BGO786473:BGQ786473 BQK786473:BQM786473 CAG786473:CAI786473 CKC786473:CKE786473 CTY786473:CUA786473 DDU786473:DDW786473 DNQ786473:DNS786473 DXM786473:DXO786473 EHI786473:EHK786473 ERE786473:ERG786473 FBA786473:FBC786473 FKW786473:FKY786473 FUS786473:FUU786473 GEO786473:GEQ786473 GOK786473:GOM786473 GYG786473:GYI786473 HIC786473:HIE786473 HRY786473:HSA786473 IBU786473:IBW786473 ILQ786473:ILS786473 IVM786473:IVO786473 JFI786473:JFK786473 JPE786473:JPG786473 JZA786473:JZC786473 KIW786473:KIY786473 KSS786473:KSU786473 LCO786473:LCQ786473 LMK786473:LMM786473 LWG786473:LWI786473 MGC786473:MGE786473 MPY786473:MQA786473 MZU786473:MZW786473 NJQ786473:NJS786473 NTM786473:NTO786473 ODI786473:ODK786473 ONE786473:ONG786473 OXA786473:OXC786473 PGW786473:PGY786473 PQS786473:PQU786473 QAO786473:QAQ786473 QKK786473:QKM786473 QUG786473:QUI786473 REC786473:REE786473 RNY786473:ROA786473 RXU786473:RXW786473 SHQ786473:SHS786473 SRM786473:SRO786473 TBI786473:TBK786473 TLE786473:TLG786473 TVA786473:TVC786473 UEW786473:UEY786473 UOS786473:UOU786473 UYO786473:UYQ786473 VIK786473:VIM786473 VSG786473:VSI786473 WCC786473:WCE786473 WLY786473:WMA786473 WVU786473:WVW786473 JI852009:JK852009 TE852009:TG852009 ADA852009:ADC852009 AMW852009:AMY852009 AWS852009:AWU852009 BGO852009:BGQ852009 BQK852009:BQM852009 CAG852009:CAI852009 CKC852009:CKE852009 CTY852009:CUA852009 DDU852009:DDW852009 DNQ852009:DNS852009 DXM852009:DXO852009 EHI852009:EHK852009 ERE852009:ERG852009 FBA852009:FBC852009 FKW852009:FKY852009 FUS852009:FUU852009 GEO852009:GEQ852009 GOK852009:GOM852009 GYG852009:GYI852009 HIC852009:HIE852009 HRY852009:HSA852009 IBU852009:IBW852009 ILQ852009:ILS852009 IVM852009:IVO852009 JFI852009:JFK852009 JPE852009:JPG852009 JZA852009:JZC852009 KIW852009:KIY852009 KSS852009:KSU852009 LCO852009:LCQ852009 LMK852009:LMM852009 LWG852009:LWI852009 MGC852009:MGE852009 MPY852009:MQA852009 MZU852009:MZW852009 NJQ852009:NJS852009 NTM852009:NTO852009 ODI852009:ODK852009 ONE852009:ONG852009 OXA852009:OXC852009 PGW852009:PGY852009 PQS852009:PQU852009 QAO852009:QAQ852009 QKK852009:QKM852009 QUG852009:QUI852009 REC852009:REE852009 RNY852009:ROA852009 RXU852009:RXW852009 SHQ852009:SHS852009 SRM852009:SRO852009 TBI852009:TBK852009 TLE852009:TLG852009 TVA852009:TVC852009 UEW852009:UEY852009 UOS852009:UOU852009 UYO852009:UYQ852009 VIK852009:VIM852009 VSG852009:VSI852009 WCC852009:WCE852009 WLY852009:WMA852009 WVU852009:WVW852009 JI917545:JK917545 TE917545:TG917545 ADA917545:ADC917545 AMW917545:AMY917545 AWS917545:AWU917545 BGO917545:BGQ917545 BQK917545:BQM917545 CAG917545:CAI917545 CKC917545:CKE917545 CTY917545:CUA917545 DDU917545:DDW917545 DNQ917545:DNS917545 DXM917545:DXO917545 EHI917545:EHK917545 ERE917545:ERG917545 FBA917545:FBC917545 FKW917545:FKY917545 FUS917545:FUU917545 GEO917545:GEQ917545 GOK917545:GOM917545 GYG917545:GYI917545 HIC917545:HIE917545 HRY917545:HSA917545 IBU917545:IBW917545 ILQ917545:ILS917545 IVM917545:IVO917545 JFI917545:JFK917545 JPE917545:JPG917545 JZA917545:JZC917545 KIW917545:KIY917545 KSS917545:KSU917545 LCO917545:LCQ917545 LMK917545:LMM917545 LWG917545:LWI917545 MGC917545:MGE917545 MPY917545:MQA917545 MZU917545:MZW917545 NJQ917545:NJS917545 NTM917545:NTO917545 ODI917545:ODK917545 ONE917545:ONG917545 OXA917545:OXC917545 PGW917545:PGY917545 PQS917545:PQU917545 QAO917545:QAQ917545 QKK917545:QKM917545 QUG917545:QUI917545 REC917545:REE917545 RNY917545:ROA917545 RXU917545:RXW917545 SHQ917545:SHS917545 SRM917545:SRO917545 TBI917545:TBK917545 TLE917545:TLG917545 TVA917545:TVC917545 UEW917545:UEY917545 UOS917545:UOU917545 UYO917545:UYQ917545 VIK917545:VIM917545 VSG917545:VSI917545 WCC917545:WCE917545 WLY917545:WMA917545 WVU917545:WVW917545 JI983081:JK983081 TE983081:TG983081 ADA983081:ADC983081 AMW983081:AMY983081 AWS983081:AWU983081 BGO983081:BGQ983081 BQK983081:BQM983081 CAG983081:CAI983081 CKC983081:CKE983081 CTY983081:CUA983081 DDU983081:DDW983081 DNQ983081:DNS983081 DXM983081:DXO983081 EHI983081:EHK983081 ERE983081:ERG983081 FBA983081:FBC983081 FKW983081:FKY983081 FUS983081:FUU983081 GEO983081:GEQ983081 GOK983081:GOM983081 GYG983081:GYI983081 HIC983081:HIE983081 HRY983081:HSA983081 IBU983081:IBW983081 ILQ983081:ILS983081 IVM983081:IVO983081 JFI983081:JFK983081 JPE983081:JPG983081 JZA983081:JZC983081 KIW983081:KIY983081 KSS983081:KSU983081 LCO983081:LCQ983081 LMK983081:LMM983081 LWG983081:LWI983081 MGC983081:MGE983081 MPY983081:MQA983081 MZU983081:MZW983081 NJQ983081:NJS983081 NTM983081:NTO983081 ODI983081:ODK983081 ONE983081:ONG983081 OXA983081:OXC983081 PGW983081:PGY983081 PQS983081:PQU983081 QAO983081:QAQ983081 QKK983081:QKM983081 QUG983081:QUI983081 REC983081:REE983081 RNY983081:ROA983081 RXU983081:RXW983081 SHQ983081:SHS983081 SRM983081:SRO983081 TBI983081:TBK983081 TLE983081:TLG983081 TVA983081:TVC983081 UEW983081:UEY983081 UOS983081:UOU983081 UYO983081:UYQ983081 VIK983081:VIM983081 VSG983081:VSI983081 WCC983081:WCE983081 WLY983081:WMA983081 WVU983081:WVW983081 JI65587:JK65587 TE65587:TG65587 ADA65587:ADC65587 AMW65587:AMY65587 AWS65587:AWU65587 BGO65587:BGQ65587 BQK65587:BQM65587 CAG65587:CAI65587 CKC65587:CKE65587 CTY65587:CUA65587 DDU65587:DDW65587 DNQ65587:DNS65587 DXM65587:DXO65587 EHI65587:EHK65587 ERE65587:ERG65587 FBA65587:FBC65587 FKW65587:FKY65587 FUS65587:FUU65587 GEO65587:GEQ65587 GOK65587:GOM65587 GYG65587:GYI65587 HIC65587:HIE65587 HRY65587:HSA65587 IBU65587:IBW65587 ILQ65587:ILS65587 IVM65587:IVO65587 JFI65587:JFK65587 JPE65587:JPG65587 JZA65587:JZC65587 KIW65587:KIY65587 KSS65587:KSU65587 LCO65587:LCQ65587 LMK65587:LMM65587 LWG65587:LWI65587 MGC65587:MGE65587 MPY65587:MQA65587 MZU65587:MZW65587 NJQ65587:NJS65587 NTM65587:NTO65587 ODI65587:ODK65587 ONE65587:ONG65587 OXA65587:OXC65587 PGW65587:PGY65587 PQS65587:PQU65587 QAO65587:QAQ65587 QKK65587:QKM65587 QUG65587:QUI65587 REC65587:REE65587 RNY65587:ROA65587 RXU65587:RXW65587 SHQ65587:SHS65587 SRM65587:SRO65587 TBI65587:TBK65587 TLE65587:TLG65587 TVA65587:TVC65587 UEW65587:UEY65587 UOS65587:UOU65587 UYO65587:UYQ65587 VIK65587:VIM65587 VSG65587:VSI65587 WCC65587:WCE65587 WLY65587:WMA65587 WVU65587:WVW65587 JI131123:JK131123 TE131123:TG131123 ADA131123:ADC131123 AMW131123:AMY131123 AWS131123:AWU131123 BGO131123:BGQ131123 BQK131123:BQM131123 CAG131123:CAI131123 CKC131123:CKE131123 CTY131123:CUA131123 DDU131123:DDW131123 DNQ131123:DNS131123 DXM131123:DXO131123 EHI131123:EHK131123 ERE131123:ERG131123 FBA131123:FBC131123 FKW131123:FKY131123 FUS131123:FUU131123 GEO131123:GEQ131123 GOK131123:GOM131123 GYG131123:GYI131123 HIC131123:HIE131123 HRY131123:HSA131123 IBU131123:IBW131123 ILQ131123:ILS131123 IVM131123:IVO131123 JFI131123:JFK131123 JPE131123:JPG131123 JZA131123:JZC131123 KIW131123:KIY131123 KSS131123:KSU131123 LCO131123:LCQ131123 LMK131123:LMM131123 LWG131123:LWI131123 MGC131123:MGE131123 MPY131123:MQA131123 MZU131123:MZW131123 NJQ131123:NJS131123 NTM131123:NTO131123 ODI131123:ODK131123 ONE131123:ONG131123 OXA131123:OXC131123 PGW131123:PGY131123 PQS131123:PQU131123 QAO131123:QAQ131123 QKK131123:QKM131123 QUG131123:QUI131123 REC131123:REE131123 RNY131123:ROA131123 RXU131123:RXW131123 SHQ131123:SHS131123 SRM131123:SRO131123 TBI131123:TBK131123 TLE131123:TLG131123 TVA131123:TVC131123 UEW131123:UEY131123 UOS131123:UOU131123 UYO131123:UYQ131123 VIK131123:VIM131123 VSG131123:VSI131123 WCC131123:WCE131123 WLY131123:WMA131123 WVU131123:WVW131123 JI196659:JK196659 TE196659:TG196659 ADA196659:ADC196659 AMW196659:AMY196659 AWS196659:AWU196659 BGO196659:BGQ196659 BQK196659:BQM196659 CAG196659:CAI196659 CKC196659:CKE196659 CTY196659:CUA196659 DDU196659:DDW196659 DNQ196659:DNS196659 DXM196659:DXO196659 EHI196659:EHK196659 ERE196659:ERG196659 FBA196659:FBC196659 FKW196659:FKY196659 FUS196659:FUU196659 GEO196659:GEQ196659 GOK196659:GOM196659 GYG196659:GYI196659 HIC196659:HIE196659 HRY196659:HSA196659 IBU196659:IBW196659 ILQ196659:ILS196659 IVM196659:IVO196659 JFI196659:JFK196659 JPE196659:JPG196659 JZA196659:JZC196659 KIW196659:KIY196659 KSS196659:KSU196659 LCO196659:LCQ196659 LMK196659:LMM196659 LWG196659:LWI196659 MGC196659:MGE196659 MPY196659:MQA196659 MZU196659:MZW196659 NJQ196659:NJS196659 NTM196659:NTO196659 ODI196659:ODK196659 ONE196659:ONG196659 OXA196659:OXC196659 PGW196659:PGY196659 PQS196659:PQU196659 QAO196659:QAQ196659 QKK196659:QKM196659 QUG196659:QUI196659 REC196659:REE196659 RNY196659:ROA196659 RXU196659:RXW196659 SHQ196659:SHS196659 SRM196659:SRO196659 TBI196659:TBK196659 TLE196659:TLG196659 TVA196659:TVC196659 UEW196659:UEY196659 UOS196659:UOU196659 UYO196659:UYQ196659 VIK196659:VIM196659 VSG196659:VSI196659 WCC196659:WCE196659 WLY196659:WMA196659 WVU196659:WVW196659 JI262195:JK262195 TE262195:TG262195 ADA262195:ADC262195 AMW262195:AMY262195 AWS262195:AWU262195 BGO262195:BGQ262195 BQK262195:BQM262195 CAG262195:CAI262195 CKC262195:CKE262195 CTY262195:CUA262195 DDU262195:DDW262195 DNQ262195:DNS262195 DXM262195:DXO262195 EHI262195:EHK262195 ERE262195:ERG262195 FBA262195:FBC262195 FKW262195:FKY262195 FUS262195:FUU262195 GEO262195:GEQ262195 GOK262195:GOM262195 GYG262195:GYI262195 HIC262195:HIE262195 HRY262195:HSA262195 IBU262195:IBW262195 ILQ262195:ILS262195 IVM262195:IVO262195 JFI262195:JFK262195 JPE262195:JPG262195 JZA262195:JZC262195 KIW262195:KIY262195 KSS262195:KSU262195 LCO262195:LCQ262195 LMK262195:LMM262195 LWG262195:LWI262195 MGC262195:MGE262195 MPY262195:MQA262195 MZU262195:MZW262195 NJQ262195:NJS262195 NTM262195:NTO262195 ODI262195:ODK262195 ONE262195:ONG262195 OXA262195:OXC262195 PGW262195:PGY262195 PQS262195:PQU262195 QAO262195:QAQ262195 QKK262195:QKM262195 QUG262195:QUI262195 REC262195:REE262195 RNY262195:ROA262195 RXU262195:RXW262195 SHQ262195:SHS262195 SRM262195:SRO262195 TBI262195:TBK262195 TLE262195:TLG262195 TVA262195:TVC262195 UEW262195:UEY262195 UOS262195:UOU262195 UYO262195:UYQ262195 VIK262195:VIM262195 VSG262195:VSI262195 WCC262195:WCE262195 WLY262195:WMA262195 WVU262195:WVW262195 JI327731:JK327731 TE327731:TG327731 ADA327731:ADC327731 AMW327731:AMY327731 AWS327731:AWU327731 BGO327731:BGQ327731 BQK327731:BQM327731 CAG327731:CAI327731 CKC327731:CKE327731 CTY327731:CUA327731 DDU327731:DDW327731 DNQ327731:DNS327731 DXM327731:DXO327731 EHI327731:EHK327731 ERE327731:ERG327731 FBA327731:FBC327731 FKW327731:FKY327731 FUS327731:FUU327731 GEO327731:GEQ327731 GOK327731:GOM327731 GYG327731:GYI327731 HIC327731:HIE327731 HRY327731:HSA327731 IBU327731:IBW327731 ILQ327731:ILS327731 IVM327731:IVO327731 JFI327731:JFK327731 JPE327731:JPG327731 JZA327731:JZC327731 KIW327731:KIY327731 KSS327731:KSU327731 LCO327731:LCQ327731 LMK327731:LMM327731 LWG327731:LWI327731 MGC327731:MGE327731 MPY327731:MQA327731 MZU327731:MZW327731 NJQ327731:NJS327731 NTM327731:NTO327731 ODI327731:ODK327731 ONE327731:ONG327731 OXA327731:OXC327731 PGW327731:PGY327731 PQS327731:PQU327731 QAO327731:QAQ327731 QKK327731:QKM327731 QUG327731:QUI327731 REC327731:REE327731 RNY327731:ROA327731 RXU327731:RXW327731 SHQ327731:SHS327731 SRM327731:SRO327731 TBI327731:TBK327731 TLE327731:TLG327731 TVA327731:TVC327731 UEW327731:UEY327731 UOS327731:UOU327731 UYO327731:UYQ327731 VIK327731:VIM327731 VSG327731:VSI327731 WCC327731:WCE327731 WLY327731:WMA327731 WVU327731:WVW327731 JI393267:JK393267 TE393267:TG393267 ADA393267:ADC393267 AMW393267:AMY393267 AWS393267:AWU393267 BGO393267:BGQ393267 BQK393267:BQM393267 CAG393267:CAI393267 CKC393267:CKE393267 CTY393267:CUA393267 DDU393267:DDW393267 DNQ393267:DNS393267 DXM393267:DXO393267 EHI393267:EHK393267 ERE393267:ERG393267 FBA393267:FBC393267 FKW393267:FKY393267 FUS393267:FUU393267 GEO393267:GEQ393267 GOK393267:GOM393267 GYG393267:GYI393267 HIC393267:HIE393267 HRY393267:HSA393267 IBU393267:IBW393267 ILQ393267:ILS393267 IVM393267:IVO393267 JFI393267:JFK393267 JPE393267:JPG393267 JZA393267:JZC393267 KIW393267:KIY393267 KSS393267:KSU393267 LCO393267:LCQ393267 LMK393267:LMM393267 LWG393267:LWI393267 MGC393267:MGE393267 MPY393267:MQA393267 MZU393267:MZW393267 NJQ393267:NJS393267 NTM393267:NTO393267 ODI393267:ODK393267 ONE393267:ONG393267 OXA393267:OXC393267 PGW393267:PGY393267 PQS393267:PQU393267 QAO393267:QAQ393267 QKK393267:QKM393267 QUG393267:QUI393267 REC393267:REE393267 RNY393267:ROA393267 RXU393267:RXW393267 SHQ393267:SHS393267 SRM393267:SRO393267 TBI393267:TBK393267 TLE393267:TLG393267 TVA393267:TVC393267 UEW393267:UEY393267 UOS393267:UOU393267 UYO393267:UYQ393267 VIK393267:VIM393267 VSG393267:VSI393267 WCC393267:WCE393267 WLY393267:WMA393267 WVU393267:WVW393267 JI458803:JK458803 TE458803:TG458803 ADA458803:ADC458803 AMW458803:AMY458803 AWS458803:AWU458803 BGO458803:BGQ458803 BQK458803:BQM458803 CAG458803:CAI458803 CKC458803:CKE458803 CTY458803:CUA458803 DDU458803:DDW458803 DNQ458803:DNS458803 DXM458803:DXO458803 EHI458803:EHK458803 ERE458803:ERG458803 FBA458803:FBC458803 FKW458803:FKY458803 FUS458803:FUU458803 GEO458803:GEQ458803 GOK458803:GOM458803 GYG458803:GYI458803 HIC458803:HIE458803 HRY458803:HSA458803 IBU458803:IBW458803 ILQ458803:ILS458803 IVM458803:IVO458803 JFI458803:JFK458803 JPE458803:JPG458803 JZA458803:JZC458803 KIW458803:KIY458803 KSS458803:KSU458803 LCO458803:LCQ458803 LMK458803:LMM458803 LWG458803:LWI458803 MGC458803:MGE458803 MPY458803:MQA458803 MZU458803:MZW458803 NJQ458803:NJS458803 NTM458803:NTO458803 ODI458803:ODK458803 ONE458803:ONG458803 OXA458803:OXC458803 PGW458803:PGY458803 PQS458803:PQU458803 QAO458803:QAQ458803 QKK458803:QKM458803 QUG458803:QUI458803 REC458803:REE458803 RNY458803:ROA458803 RXU458803:RXW458803 SHQ458803:SHS458803 SRM458803:SRO458803 TBI458803:TBK458803 TLE458803:TLG458803 TVA458803:TVC458803 UEW458803:UEY458803 UOS458803:UOU458803 UYO458803:UYQ458803 VIK458803:VIM458803 VSG458803:VSI458803 WCC458803:WCE458803 WLY458803:WMA458803 WVU458803:WVW458803 JI524339:JK524339 TE524339:TG524339 ADA524339:ADC524339 AMW524339:AMY524339 AWS524339:AWU524339 BGO524339:BGQ524339 BQK524339:BQM524339 CAG524339:CAI524339 CKC524339:CKE524339 CTY524339:CUA524339 DDU524339:DDW524339 DNQ524339:DNS524339 DXM524339:DXO524339 EHI524339:EHK524339 ERE524339:ERG524339 FBA524339:FBC524339 FKW524339:FKY524339 FUS524339:FUU524339 GEO524339:GEQ524339 GOK524339:GOM524339 GYG524339:GYI524339 HIC524339:HIE524339 HRY524339:HSA524339 IBU524339:IBW524339 ILQ524339:ILS524339 IVM524339:IVO524339 JFI524339:JFK524339 JPE524339:JPG524339 JZA524339:JZC524339 KIW524339:KIY524339 KSS524339:KSU524339 LCO524339:LCQ524339 LMK524339:LMM524339 LWG524339:LWI524339 MGC524339:MGE524339 MPY524339:MQA524339 MZU524339:MZW524339 NJQ524339:NJS524339 NTM524339:NTO524339 ODI524339:ODK524339 ONE524339:ONG524339 OXA524339:OXC524339 PGW524339:PGY524339 PQS524339:PQU524339 QAO524339:QAQ524339 QKK524339:QKM524339 QUG524339:QUI524339 REC524339:REE524339 RNY524339:ROA524339 RXU524339:RXW524339 SHQ524339:SHS524339 SRM524339:SRO524339 TBI524339:TBK524339 TLE524339:TLG524339 TVA524339:TVC524339 UEW524339:UEY524339 UOS524339:UOU524339 UYO524339:UYQ524339 VIK524339:VIM524339 VSG524339:VSI524339 WCC524339:WCE524339 WLY524339:WMA524339 WVU524339:WVW524339 JI589875:JK589875 TE589875:TG589875 ADA589875:ADC589875 AMW589875:AMY589875 AWS589875:AWU589875 BGO589875:BGQ589875 BQK589875:BQM589875 CAG589875:CAI589875 CKC589875:CKE589875 CTY589875:CUA589875 DDU589875:DDW589875 DNQ589875:DNS589875 DXM589875:DXO589875 EHI589875:EHK589875 ERE589875:ERG589875 FBA589875:FBC589875 FKW589875:FKY589875 FUS589875:FUU589875 GEO589875:GEQ589875 GOK589875:GOM589875 GYG589875:GYI589875 HIC589875:HIE589875 HRY589875:HSA589875 IBU589875:IBW589875 ILQ589875:ILS589875 IVM589875:IVO589875 JFI589875:JFK589875 JPE589875:JPG589875 JZA589875:JZC589875 KIW589875:KIY589875 KSS589875:KSU589875 LCO589875:LCQ589875 LMK589875:LMM589875 LWG589875:LWI589875 MGC589875:MGE589875 MPY589875:MQA589875 MZU589875:MZW589875 NJQ589875:NJS589875 NTM589875:NTO589875 ODI589875:ODK589875 ONE589875:ONG589875 OXA589875:OXC589875 PGW589875:PGY589875 PQS589875:PQU589875 QAO589875:QAQ589875 QKK589875:QKM589875 QUG589875:QUI589875 REC589875:REE589875 RNY589875:ROA589875 RXU589875:RXW589875 SHQ589875:SHS589875 SRM589875:SRO589875 TBI589875:TBK589875 TLE589875:TLG589875 TVA589875:TVC589875 UEW589875:UEY589875 UOS589875:UOU589875 UYO589875:UYQ589875 VIK589875:VIM589875 VSG589875:VSI589875 WCC589875:WCE589875 WLY589875:WMA589875 WVU589875:WVW589875 JI655411:JK655411 TE655411:TG655411 ADA655411:ADC655411 AMW655411:AMY655411 AWS655411:AWU655411 BGO655411:BGQ655411 BQK655411:BQM655411 CAG655411:CAI655411 CKC655411:CKE655411 CTY655411:CUA655411 DDU655411:DDW655411 DNQ655411:DNS655411 DXM655411:DXO655411 EHI655411:EHK655411 ERE655411:ERG655411 FBA655411:FBC655411 FKW655411:FKY655411 FUS655411:FUU655411 GEO655411:GEQ655411 GOK655411:GOM655411 GYG655411:GYI655411 HIC655411:HIE655411 HRY655411:HSA655411 IBU655411:IBW655411 ILQ655411:ILS655411 IVM655411:IVO655411 JFI655411:JFK655411 JPE655411:JPG655411 JZA655411:JZC655411 KIW655411:KIY655411 KSS655411:KSU655411 LCO655411:LCQ655411 LMK655411:LMM655411 LWG655411:LWI655411 MGC655411:MGE655411 MPY655411:MQA655411 MZU655411:MZW655411 NJQ655411:NJS655411 NTM655411:NTO655411 ODI655411:ODK655411 ONE655411:ONG655411 OXA655411:OXC655411 PGW655411:PGY655411 PQS655411:PQU655411 QAO655411:QAQ655411 QKK655411:QKM655411 QUG655411:QUI655411 REC655411:REE655411 RNY655411:ROA655411 RXU655411:RXW655411 SHQ655411:SHS655411 SRM655411:SRO655411 TBI655411:TBK655411 TLE655411:TLG655411 TVA655411:TVC655411 UEW655411:UEY655411 UOS655411:UOU655411 UYO655411:UYQ655411 VIK655411:VIM655411 VSG655411:VSI655411 WCC655411:WCE655411 WLY655411:WMA655411 WVU655411:WVW655411 JI720947:JK720947 TE720947:TG720947 ADA720947:ADC720947 AMW720947:AMY720947 AWS720947:AWU720947 BGO720947:BGQ720947 BQK720947:BQM720947 CAG720947:CAI720947 CKC720947:CKE720947 CTY720947:CUA720947 DDU720947:DDW720947 DNQ720947:DNS720947 DXM720947:DXO720947 EHI720947:EHK720947 ERE720947:ERG720947 FBA720947:FBC720947 FKW720947:FKY720947 FUS720947:FUU720947 GEO720947:GEQ720947 GOK720947:GOM720947 GYG720947:GYI720947 HIC720947:HIE720947 HRY720947:HSA720947 IBU720947:IBW720947 ILQ720947:ILS720947 IVM720947:IVO720947 JFI720947:JFK720947 JPE720947:JPG720947 JZA720947:JZC720947 KIW720947:KIY720947 KSS720947:KSU720947 LCO720947:LCQ720947 LMK720947:LMM720947 LWG720947:LWI720947 MGC720947:MGE720947 MPY720947:MQA720947 MZU720947:MZW720947 NJQ720947:NJS720947 NTM720947:NTO720947 ODI720947:ODK720947 ONE720947:ONG720947 OXA720947:OXC720947 PGW720947:PGY720947 PQS720947:PQU720947 QAO720947:QAQ720947 QKK720947:QKM720947 QUG720947:QUI720947 REC720947:REE720947 RNY720947:ROA720947 RXU720947:RXW720947 SHQ720947:SHS720947 SRM720947:SRO720947 TBI720947:TBK720947 TLE720947:TLG720947 TVA720947:TVC720947 UEW720947:UEY720947 UOS720947:UOU720947 UYO720947:UYQ720947 VIK720947:VIM720947 VSG720947:VSI720947 WCC720947:WCE720947 WLY720947:WMA720947 WVU720947:WVW720947 JI786483:JK786483 TE786483:TG786483 ADA786483:ADC786483 AMW786483:AMY786483 AWS786483:AWU786483 BGO786483:BGQ786483 BQK786483:BQM786483 CAG786483:CAI786483 CKC786483:CKE786483 CTY786483:CUA786483 DDU786483:DDW786483 DNQ786483:DNS786483 DXM786483:DXO786483 EHI786483:EHK786483 ERE786483:ERG786483 FBA786483:FBC786483 FKW786483:FKY786483 FUS786483:FUU786483 GEO786483:GEQ786483 GOK786483:GOM786483 GYG786483:GYI786483 HIC786483:HIE786483 HRY786483:HSA786483 IBU786483:IBW786483 ILQ786483:ILS786483 IVM786483:IVO786483 JFI786483:JFK786483 JPE786483:JPG786483 JZA786483:JZC786483 KIW786483:KIY786483 KSS786483:KSU786483 LCO786483:LCQ786483 LMK786483:LMM786483 LWG786483:LWI786483 MGC786483:MGE786483 MPY786483:MQA786483 MZU786483:MZW786483 NJQ786483:NJS786483 NTM786483:NTO786483 ODI786483:ODK786483 ONE786483:ONG786483 OXA786483:OXC786483 PGW786483:PGY786483 PQS786483:PQU786483 QAO786483:QAQ786483 QKK786483:QKM786483 QUG786483:QUI786483 REC786483:REE786483 RNY786483:ROA786483 RXU786483:RXW786483 SHQ786483:SHS786483 SRM786483:SRO786483 TBI786483:TBK786483 TLE786483:TLG786483 TVA786483:TVC786483 UEW786483:UEY786483 UOS786483:UOU786483 UYO786483:UYQ786483 VIK786483:VIM786483 VSG786483:VSI786483 WCC786483:WCE786483 WLY786483:WMA786483 WVU786483:WVW786483 JI852019:JK852019 TE852019:TG852019 ADA852019:ADC852019 AMW852019:AMY852019 AWS852019:AWU852019 BGO852019:BGQ852019 BQK852019:BQM852019 CAG852019:CAI852019 CKC852019:CKE852019 CTY852019:CUA852019 DDU852019:DDW852019 DNQ852019:DNS852019 DXM852019:DXO852019 EHI852019:EHK852019 ERE852019:ERG852019 FBA852019:FBC852019 FKW852019:FKY852019 FUS852019:FUU852019 GEO852019:GEQ852019 GOK852019:GOM852019 GYG852019:GYI852019 HIC852019:HIE852019 HRY852019:HSA852019 IBU852019:IBW852019 ILQ852019:ILS852019 IVM852019:IVO852019 JFI852019:JFK852019 JPE852019:JPG852019 JZA852019:JZC852019 KIW852019:KIY852019 KSS852019:KSU852019 LCO852019:LCQ852019 LMK852019:LMM852019 LWG852019:LWI852019 MGC852019:MGE852019 MPY852019:MQA852019 MZU852019:MZW852019 NJQ852019:NJS852019 NTM852019:NTO852019 ODI852019:ODK852019 ONE852019:ONG852019 OXA852019:OXC852019 PGW852019:PGY852019 PQS852019:PQU852019 QAO852019:QAQ852019 QKK852019:QKM852019 QUG852019:QUI852019 REC852019:REE852019 RNY852019:ROA852019 RXU852019:RXW852019 SHQ852019:SHS852019 SRM852019:SRO852019 TBI852019:TBK852019 TLE852019:TLG852019 TVA852019:TVC852019 UEW852019:UEY852019 UOS852019:UOU852019 UYO852019:UYQ852019 VIK852019:VIM852019 VSG852019:VSI852019 WCC852019:WCE852019 WLY852019:WMA852019 WVU852019:WVW852019 JI917555:JK917555 TE917555:TG917555 ADA917555:ADC917555 AMW917555:AMY917555 AWS917555:AWU917555 BGO917555:BGQ917555 BQK917555:BQM917555 CAG917555:CAI917555 CKC917555:CKE917555 CTY917555:CUA917555 DDU917555:DDW917555 DNQ917555:DNS917555 DXM917555:DXO917555 EHI917555:EHK917555 ERE917555:ERG917555 FBA917555:FBC917555 FKW917555:FKY917555 FUS917555:FUU917555 GEO917555:GEQ917555 GOK917555:GOM917555 GYG917555:GYI917555 HIC917555:HIE917555 HRY917555:HSA917555 IBU917555:IBW917555 ILQ917555:ILS917555 IVM917555:IVO917555 JFI917555:JFK917555 JPE917555:JPG917555 JZA917555:JZC917555 KIW917555:KIY917555 KSS917555:KSU917555 LCO917555:LCQ917555 LMK917555:LMM917555 LWG917555:LWI917555 MGC917555:MGE917555 MPY917555:MQA917555 MZU917555:MZW917555 NJQ917555:NJS917555 NTM917555:NTO917555 ODI917555:ODK917555 ONE917555:ONG917555 OXA917555:OXC917555 PGW917555:PGY917555 PQS917555:PQU917555 QAO917555:QAQ917555 QKK917555:QKM917555 QUG917555:QUI917555 REC917555:REE917555 RNY917555:ROA917555 RXU917555:RXW917555 SHQ917555:SHS917555 SRM917555:SRO917555 TBI917555:TBK917555 TLE917555:TLG917555 TVA917555:TVC917555 UEW917555:UEY917555 UOS917555:UOU917555 UYO917555:UYQ917555 VIK917555:VIM917555 VSG917555:VSI917555 WCC917555:WCE917555 WLY917555:WMA917555 WVU917555:WVW917555 JI983091:JK983091 TE983091:TG983091 ADA983091:ADC983091 AMW983091:AMY983091 AWS983091:AWU983091 BGO983091:BGQ983091 BQK983091:BQM983091 CAG983091:CAI983091 CKC983091:CKE983091 CTY983091:CUA983091 DDU983091:DDW983091 DNQ983091:DNS983091 DXM983091:DXO983091 EHI983091:EHK983091 ERE983091:ERG983091 FBA983091:FBC983091 FKW983091:FKY983091 FUS983091:FUU983091 GEO983091:GEQ983091 GOK983091:GOM983091 GYG983091:GYI983091 HIC983091:HIE983091 HRY983091:HSA983091 IBU983091:IBW983091 ILQ983091:ILS983091 IVM983091:IVO983091 JFI983091:JFK983091 JPE983091:JPG983091 JZA983091:JZC983091 KIW983091:KIY983091 KSS983091:KSU983091 LCO983091:LCQ983091 LMK983091:LMM983091 LWG983091:LWI983091 MGC983091:MGE983091 MPY983091:MQA983091 MZU983091:MZW983091 NJQ983091:NJS983091 NTM983091:NTO983091 ODI983091:ODK983091 ONE983091:ONG983091 OXA983091:OXC983091 PGW983091:PGY983091 PQS983091:PQU983091 QAO983091:QAQ983091 QKK983091:QKM983091 QUG983091:QUI983091 REC983091:REE983091 RNY983091:ROA983091 RXU983091:RXW983091 SHQ983091:SHS983091 SRM983091:SRO983091 TBI983091:TBK983091 TLE983091:TLG983091 TVA983091:TVC983091 UEW983091:UEY983091 UOS983091:UOU983091 UYO983091:UYQ983091 VIK983091:VIM983091 VSG983091:VSI983091 WCC983091:WCE983091 WLY983091:WMA983091 WVU983091:WVW983091 JI66:JK66 TE66:TG66 ADA66:ADC66 AMW66:AMY66 AWS66:AWU66 BGO66:BGQ66 BQK66:BQM66 CAG66:CAI66 CKC66:CKE66 CTY66:CUA66 DDU66:DDW66 DNQ66:DNS66 DXM66:DXO66 EHI66:EHK66 ERE66:ERG66 FBA66:FBC66 FKW66:FKY66 FUS66:FUU66 GEO66:GEQ66 GOK66:GOM66 GYG66:GYI66 HIC66:HIE66 HRY66:HSA66 IBU66:IBW66 ILQ66:ILS66 IVM66:IVO66 JFI66:JFK66 JPE66:JPG66 JZA66:JZC66 KIW66:KIY66 KSS66:KSU66 LCO66:LCQ66 LMK66:LMM66 LWG66:LWI66 MGC66:MGE66 MPY66:MQA66 MZU66:MZW66 NJQ66:NJS66 NTM66:NTO66 ODI66:ODK66 ONE66:ONG66 OXA66:OXC66 PGW66:PGY66 PQS66:PQU66 QAO66:QAQ66 QKK66:QKM66 QUG66:QUI66 REC66:REE66 RNY66:ROA66 RXU66:RXW66 SHQ66:SHS66 SRM66:SRO66 TBI66:TBK66 TLE66:TLG66 TVA66:TVC66 UEW66:UEY66 UOS66:UOU66 UYO66:UYQ66 VIK66:VIM66 VSG66:VSI66 WCC66:WCE66 WLY66:WMA66 WVU66:WVW66 JI65557:JK65557 TE65557:TG65557 ADA65557:ADC65557 AMW65557:AMY65557 AWS65557:AWU65557 BGO65557:BGQ65557 BQK65557:BQM65557 CAG65557:CAI65557 CKC65557:CKE65557 CTY65557:CUA65557 DDU65557:DDW65557 DNQ65557:DNS65557 DXM65557:DXO65557 EHI65557:EHK65557 ERE65557:ERG65557 FBA65557:FBC65557 FKW65557:FKY65557 FUS65557:FUU65557 GEO65557:GEQ65557 GOK65557:GOM65557 GYG65557:GYI65557 HIC65557:HIE65557 HRY65557:HSA65557 IBU65557:IBW65557 ILQ65557:ILS65557 IVM65557:IVO65557 JFI65557:JFK65557 JPE65557:JPG65557 JZA65557:JZC65557 KIW65557:KIY65557 KSS65557:KSU65557 LCO65557:LCQ65557 LMK65557:LMM65557 LWG65557:LWI65557 MGC65557:MGE65557 MPY65557:MQA65557 MZU65557:MZW65557 NJQ65557:NJS65557 NTM65557:NTO65557 ODI65557:ODK65557 ONE65557:ONG65557 OXA65557:OXC65557 PGW65557:PGY65557 PQS65557:PQU65557 QAO65557:QAQ65557 QKK65557:QKM65557 QUG65557:QUI65557 REC65557:REE65557 RNY65557:ROA65557 RXU65557:RXW65557 SHQ65557:SHS65557 SRM65557:SRO65557 TBI65557:TBK65557 TLE65557:TLG65557 TVA65557:TVC65557 UEW65557:UEY65557 UOS65557:UOU65557 UYO65557:UYQ65557 VIK65557:VIM65557 VSG65557:VSI65557 WCC65557:WCE65557 WLY65557:WMA65557 WVU65557:WVW65557 JI131093:JK131093 TE131093:TG131093 ADA131093:ADC131093 AMW131093:AMY131093 AWS131093:AWU131093 BGO131093:BGQ131093 BQK131093:BQM131093 CAG131093:CAI131093 CKC131093:CKE131093 CTY131093:CUA131093 DDU131093:DDW131093 DNQ131093:DNS131093 DXM131093:DXO131093 EHI131093:EHK131093 ERE131093:ERG131093 FBA131093:FBC131093 FKW131093:FKY131093 FUS131093:FUU131093 GEO131093:GEQ131093 GOK131093:GOM131093 GYG131093:GYI131093 HIC131093:HIE131093 HRY131093:HSA131093 IBU131093:IBW131093 ILQ131093:ILS131093 IVM131093:IVO131093 JFI131093:JFK131093 JPE131093:JPG131093 JZA131093:JZC131093 KIW131093:KIY131093 KSS131093:KSU131093 LCO131093:LCQ131093 LMK131093:LMM131093 LWG131093:LWI131093 MGC131093:MGE131093 MPY131093:MQA131093 MZU131093:MZW131093 NJQ131093:NJS131093 NTM131093:NTO131093 ODI131093:ODK131093 ONE131093:ONG131093 OXA131093:OXC131093 PGW131093:PGY131093 PQS131093:PQU131093 QAO131093:QAQ131093 QKK131093:QKM131093 QUG131093:QUI131093 REC131093:REE131093 RNY131093:ROA131093 RXU131093:RXW131093 SHQ131093:SHS131093 SRM131093:SRO131093 TBI131093:TBK131093 TLE131093:TLG131093 TVA131093:TVC131093 UEW131093:UEY131093 UOS131093:UOU131093 UYO131093:UYQ131093 VIK131093:VIM131093 VSG131093:VSI131093 WCC131093:WCE131093 WLY131093:WMA131093 WVU131093:WVW131093 JI196629:JK196629 TE196629:TG196629 ADA196629:ADC196629 AMW196629:AMY196629 AWS196629:AWU196629 BGO196629:BGQ196629 BQK196629:BQM196629 CAG196629:CAI196629 CKC196629:CKE196629 CTY196629:CUA196629 DDU196629:DDW196629 DNQ196629:DNS196629 DXM196629:DXO196629 EHI196629:EHK196629 ERE196629:ERG196629 FBA196629:FBC196629 FKW196629:FKY196629 FUS196629:FUU196629 GEO196629:GEQ196629 GOK196629:GOM196629 GYG196629:GYI196629 HIC196629:HIE196629 HRY196629:HSA196629 IBU196629:IBW196629 ILQ196629:ILS196629 IVM196629:IVO196629 JFI196629:JFK196629 JPE196629:JPG196629 JZA196629:JZC196629 KIW196629:KIY196629 KSS196629:KSU196629 LCO196629:LCQ196629 LMK196629:LMM196629 LWG196629:LWI196629 MGC196629:MGE196629 MPY196629:MQA196629 MZU196629:MZW196629 NJQ196629:NJS196629 NTM196629:NTO196629 ODI196629:ODK196629 ONE196629:ONG196629 OXA196629:OXC196629 PGW196629:PGY196629 PQS196629:PQU196629 QAO196629:QAQ196629 QKK196629:QKM196629 QUG196629:QUI196629 REC196629:REE196629 RNY196629:ROA196629 RXU196629:RXW196629 SHQ196629:SHS196629 SRM196629:SRO196629 TBI196629:TBK196629 TLE196629:TLG196629 TVA196629:TVC196629 UEW196629:UEY196629 UOS196629:UOU196629 UYO196629:UYQ196629 VIK196629:VIM196629 VSG196629:VSI196629 WCC196629:WCE196629 WLY196629:WMA196629 WVU196629:WVW196629 JI262165:JK262165 TE262165:TG262165 ADA262165:ADC262165 AMW262165:AMY262165 AWS262165:AWU262165 BGO262165:BGQ262165 BQK262165:BQM262165 CAG262165:CAI262165 CKC262165:CKE262165 CTY262165:CUA262165 DDU262165:DDW262165 DNQ262165:DNS262165 DXM262165:DXO262165 EHI262165:EHK262165 ERE262165:ERG262165 FBA262165:FBC262165 FKW262165:FKY262165 FUS262165:FUU262165 GEO262165:GEQ262165 GOK262165:GOM262165 GYG262165:GYI262165 HIC262165:HIE262165 HRY262165:HSA262165 IBU262165:IBW262165 ILQ262165:ILS262165 IVM262165:IVO262165 JFI262165:JFK262165 JPE262165:JPG262165 JZA262165:JZC262165 KIW262165:KIY262165 KSS262165:KSU262165 LCO262165:LCQ262165 LMK262165:LMM262165 LWG262165:LWI262165 MGC262165:MGE262165 MPY262165:MQA262165 MZU262165:MZW262165 NJQ262165:NJS262165 NTM262165:NTO262165 ODI262165:ODK262165 ONE262165:ONG262165 OXA262165:OXC262165 PGW262165:PGY262165 PQS262165:PQU262165 QAO262165:QAQ262165 QKK262165:QKM262165 QUG262165:QUI262165 REC262165:REE262165 RNY262165:ROA262165 RXU262165:RXW262165 SHQ262165:SHS262165 SRM262165:SRO262165 TBI262165:TBK262165 TLE262165:TLG262165 TVA262165:TVC262165 UEW262165:UEY262165 UOS262165:UOU262165 UYO262165:UYQ262165 VIK262165:VIM262165 VSG262165:VSI262165 WCC262165:WCE262165 WLY262165:WMA262165 WVU262165:WVW262165 JI327701:JK327701 TE327701:TG327701 ADA327701:ADC327701 AMW327701:AMY327701 AWS327701:AWU327701 BGO327701:BGQ327701 BQK327701:BQM327701 CAG327701:CAI327701 CKC327701:CKE327701 CTY327701:CUA327701 DDU327701:DDW327701 DNQ327701:DNS327701 DXM327701:DXO327701 EHI327701:EHK327701 ERE327701:ERG327701 FBA327701:FBC327701 FKW327701:FKY327701 FUS327701:FUU327701 GEO327701:GEQ327701 GOK327701:GOM327701 GYG327701:GYI327701 HIC327701:HIE327701 HRY327701:HSA327701 IBU327701:IBW327701 ILQ327701:ILS327701 IVM327701:IVO327701 JFI327701:JFK327701 JPE327701:JPG327701 JZA327701:JZC327701 KIW327701:KIY327701 KSS327701:KSU327701 LCO327701:LCQ327701 LMK327701:LMM327701 LWG327701:LWI327701 MGC327701:MGE327701 MPY327701:MQA327701 MZU327701:MZW327701 NJQ327701:NJS327701 NTM327701:NTO327701 ODI327701:ODK327701 ONE327701:ONG327701 OXA327701:OXC327701 PGW327701:PGY327701 PQS327701:PQU327701 QAO327701:QAQ327701 QKK327701:QKM327701 QUG327701:QUI327701 REC327701:REE327701 RNY327701:ROA327701 RXU327701:RXW327701 SHQ327701:SHS327701 SRM327701:SRO327701 TBI327701:TBK327701 TLE327701:TLG327701 TVA327701:TVC327701 UEW327701:UEY327701 UOS327701:UOU327701 UYO327701:UYQ327701 VIK327701:VIM327701 VSG327701:VSI327701 WCC327701:WCE327701 WLY327701:WMA327701 WVU327701:WVW327701 JI393237:JK393237 TE393237:TG393237 ADA393237:ADC393237 AMW393237:AMY393237 AWS393237:AWU393237 BGO393237:BGQ393237 BQK393237:BQM393237 CAG393237:CAI393237 CKC393237:CKE393237 CTY393237:CUA393237 DDU393237:DDW393237 DNQ393237:DNS393237 DXM393237:DXO393237 EHI393237:EHK393237 ERE393237:ERG393237 FBA393237:FBC393237 FKW393237:FKY393237 FUS393237:FUU393237 GEO393237:GEQ393237 GOK393237:GOM393237 GYG393237:GYI393237 HIC393237:HIE393237 HRY393237:HSA393237 IBU393237:IBW393237 ILQ393237:ILS393237 IVM393237:IVO393237 JFI393237:JFK393237 JPE393237:JPG393237 JZA393237:JZC393237 KIW393237:KIY393237 KSS393237:KSU393237 LCO393237:LCQ393237 LMK393237:LMM393237 LWG393237:LWI393237 MGC393237:MGE393237 MPY393237:MQA393237 MZU393237:MZW393237 NJQ393237:NJS393237 NTM393237:NTO393237 ODI393237:ODK393237 ONE393237:ONG393237 OXA393237:OXC393237 PGW393237:PGY393237 PQS393237:PQU393237 QAO393237:QAQ393237 QKK393237:QKM393237 QUG393237:QUI393237 REC393237:REE393237 RNY393237:ROA393237 RXU393237:RXW393237 SHQ393237:SHS393237 SRM393237:SRO393237 TBI393237:TBK393237 TLE393237:TLG393237 TVA393237:TVC393237 UEW393237:UEY393237 UOS393237:UOU393237 UYO393237:UYQ393237 VIK393237:VIM393237 VSG393237:VSI393237 WCC393237:WCE393237 WLY393237:WMA393237 WVU393237:WVW393237 JI458773:JK458773 TE458773:TG458773 ADA458773:ADC458773 AMW458773:AMY458773 AWS458773:AWU458773 BGO458773:BGQ458773 BQK458773:BQM458773 CAG458773:CAI458773 CKC458773:CKE458773 CTY458773:CUA458773 DDU458773:DDW458773 DNQ458773:DNS458773 DXM458773:DXO458773 EHI458773:EHK458773 ERE458773:ERG458773 FBA458773:FBC458773 FKW458773:FKY458773 FUS458773:FUU458773 GEO458773:GEQ458773 GOK458773:GOM458773 GYG458773:GYI458773 HIC458773:HIE458773 HRY458773:HSA458773 IBU458773:IBW458773 ILQ458773:ILS458773 IVM458773:IVO458773 JFI458773:JFK458773 JPE458773:JPG458773 JZA458773:JZC458773 KIW458773:KIY458773 KSS458773:KSU458773 LCO458773:LCQ458773 LMK458773:LMM458773 LWG458773:LWI458773 MGC458773:MGE458773 MPY458773:MQA458773 MZU458773:MZW458773 NJQ458773:NJS458773 NTM458773:NTO458773 ODI458773:ODK458773 ONE458773:ONG458773 OXA458773:OXC458773 PGW458773:PGY458773 PQS458773:PQU458773 QAO458773:QAQ458773 QKK458773:QKM458773 QUG458773:QUI458773 REC458773:REE458773 RNY458773:ROA458773 RXU458773:RXW458773 SHQ458773:SHS458773 SRM458773:SRO458773 TBI458773:TBK458773 TLE458773:TLG458773 TVA458773:TVC458773 UEW458773:UEY458773 UOS458773:UOU458773 UYO458773:UYQ458773 VIK458773:VIM458773 VSG458773:VSI458773 WCC458773:WCE458773 WLY458773:WMA458773 WVU458773:WVW458773 JI524309:JK524309 TE524309:TG524309 ADA524309:ADC524309 AMW524309:AMY524309 AWS524309:AWU524309 BGO524309:BGQ524309 BQK524309:BQM524309 CAG524309:CAI524309 CKC524309:CKE524309 CTY524309:CUA524309 DDU524309:DDW524309 DNQ524309:DNS524309 DXM524309:DXO524309 EHI524309:EHK524309 ERE524309:ERG524309 FBA524309:FBC524309 FKW524309:FKY524309 FUS524309:FUU524309 GEO524309:GEQ524309 GOK524309:GOM524309 GYG524309:GYI524309 HIC524309:HIE524309 HRY524309:HSA524309 IBU524309:IBW524309 ILQ524309:ILS524309 IVM524309:IVO524309 JFI524309:JFK524309 JPE524309:JPG524309 JZA524309:JZC524309 KIW524309:KIY524309 KSS524309:KSU524309 LCO524309:LCQ524309 LMK524309:LMM524309 LWG524309:LWI524309 MGC524309:MGE524309 MPY524309:MQA524309 MZU524309:MZW524309 NJQ524309:NJS524309 NTM524309:NTO524309 ODI524309:ODK524309 ONE524309:ONG524309 OXA524309:OXC524309 PGW524309:PGY524309 PQS524309:PQU524309 QAO524309:QAQ524309 QKK524309:QKM524309 QUG524309:QUI524309 REC524309:REE524309 RNY524309:ROA524309 RXU524309:RXW524309 SHQ524309:SHS524309 SRM524309:SRO524309 TBI524309:TBK524309 TLE524309:TLG524309 TVA524309:TVC524309 UEW524309:UEY524309 UOS524309:UOU524309 UYO524309:UYQ524309 VIK524309:VIM524309 VSG524309:VSI524309 WCC524309:WCE524309 WLY524309:WMA524309 WVU524309:WVW524309 JI589845:JK589845 TE589845:TG589845 ADA589845:ADC589845 AMW589845:AMY589845 AWS589845:AWU589845 BGO589845:BGQ589845 BQK589845:BQM589845 CAG589845:CAI589845 CKC589845:CKE589845 CTY589845:CUA589845 DDU589845:DDW589845 DNQ589845:DNS589845 DXM589845:DXO589845 EHI589845:EHK589845 ERE589845:ERG589845 FBA589845:FBC589845 FKW589845:FKY589845 FUS589845:FUU589845 GEO589845:GEQ589845 GOK589845:GOM589845 GYG589845:GYI589845 HIC589845:HIE589845 HRY589845:HSA589845 IBU589845:IBW589845 ILQ589845:ILS589845 IVM589845:IVO589845 JFI589845:JFK589845 JPE589845:JPG589845 JZA589845:JZC589845 KIW589845:KIY589845 KSS589845:KSU589845 LCO589845:LCQ589845 LMK589845:LMM589845 LWG589845:LWI589845 MGC589845:MGE589845 MPY589845:MQA589845 MZU589845:MZW589845 NJQ589845:NJS589845 NTM589845:NTO589845 ODI589845:ODK589845 ONE589845:ONG589845 OXA589845:OXC589845 PGW589845:PGY589845 PQS589845:PQU589845 QAO589845:QAQ589845 QKK589845:QKM589845 QUG589845:QUI589845 REC589845:REE589845 RNY589845:ROA589845 RXU589845:RXW589845 SHQ589845:SHS589845 SRM589845:SRO589845 TBI589845:TBK589845 TLE589845:TLG589845 TVA589845:TVC589845 UEW589845:UEY589845 UOS589845:UOU589845 UYO589845:UYQ589845 VIK589845:VIM589845 VSG589845:VSI589845 WCC589845:WCE589845 WLY589845:WMA589845 WVU589845:WVW589845 JI655381:JK655381 TE655381:TG655381 ADA655381:ADC655381 AMW655381:AMY655381 AWS655381:AWU655381 BGO655381:BGQ655381 BQK655381:BQM655381 CAG655381:CAI655381 CKC655381:CKE655381 CTY655381:CUA655381 DDU655381:DDW655381 DNQ655381:DNS655381 DXM655381:DXO655381 EHI655381:EHK655381 ERE655381:ERG655381 FBA655381:FBC655381 FKW655381:FKY655381 FUS655381:FUU655381 GEO655381:GEQ655381 GOK655381:GOM655381 GYG655381:GYI655381 HIC655381:HIE655381 HRY655381:HSA655381 IBU655381:IBW655381 ILQ655381:ILS655381 IVM655381:IVO655381 JFI655381:JFK655381 JPE655381:JPG655381 JZA655381:JZC655381 KIW655381:KIY655381 KSS655381:KSU655381 LCO655381:LCQ655381 LMK655381:LMM655381 LWG655381:LWI655381 MGC655381:MGE655381 MPY655381:MQA655381 MZU655381:MZW655381 NJQ655381:NJS655381 NTM655381:NTO655381 ODI655381:ODK655381 ONE655381:ONG655381 OXA655381:OXC655381 PGW655381:PGY655381 PQS655381:PQU655381 QAO655381:QAQ655381 QKK655381:QKM655381 QUG655381:QUI655381 REC655381:REE655381 RNY655381:ROA655381 RXU655381:RXW655381 SHQ655381:SHS655381 SRM655381:SRO655381 TBI655381:TBK655381 TLE655381:TLG655381 TVA655381:TVC655381 UEW655381:UEY655381 UOS655381:UOU655381 UYO655381:UYQ655381 VIK655381:VIM655381 VSG655381:VSI655381 WCC655381:WCE655381 WLY655381:WMA655381 WVU655381:WVW655381 JI720917:JK720917 TE720917:TG720917 ADA720917:ADC720917 AMW720917:AMY720917 AWS720917:AWU720917 BGO720917:BGQ720917 BQK720917:BQM720917 CAG720917:CAI720917 CKC720917:CKE720917 CTY720917:CUA720917 DDU720917:DDW720917 DNQ720917:DNS720917 DXM720917:DXO720917 EHI720917:EHK720917 ERE720917:ERG720917 FBA720917:FBC720917 FKW720917:FKY720917 FUS720917:FUU720917 GEO720917:GEQ720917 GOK720917:GOM720917 GYG720917:GYI720917 HIC720917:HIE720917 HRY720917:HSA720917 IBU720917:IBW720917 ILQ720917:ILS720917 IVM720917:IVO720917 JFI720917:JFK720917 JPE720917:JPG720917 JZA720917:JZC720917 KIW720917:KIY720917 KSS720917:KSU720917 LCO720917:LCQ720917 LMK720917:LMM720917 LWG720917:LWI720917 MGC720917:MGE720917 MPY720917:MQA720917 MZU720917:MZW720917 NJQ720917:NJS720917 NTM720917:NTO720917 ODI720917:ODK720917 ONE720917:ONG720917 OXA720917:OXC720917 PGW720917:PGY720917 PQS720917:PQU720917 QAO720917:QAQ720917 QKK720917:QKM720917 QUG720917:QUI720917 REC720917:REE720917 RNY720917:ROA720917 RXU720917:RXW720917 SHQ720917:SHS720917 SRM720917:SRO720917 TBI720917:TBK720917 TLE720917:TLG720917 TVA720917:TVC720917 UEW720917:UEY720917 UOS720917:UOU720917 UYO720917:UYQ720917 VIK720917:VIM720917 VSG720917:VSI720917 WCC720917:WCE720917 WLY720917:WMA720917 WVU720917:WVW720917 JI786453:JK786453 TE786453:TG786453 ADA786453:ADC786453 AMW786453:AMY786453 AWS786453:AWU786453 BGO786453:BGQ786453 BQK786453:BQM786453 CAG786453:CAI786453 CKC786453:CKE786453 CTY786453:CUA786453 DDU786453:DDW786453 DNQ786453:DNS786453 DXM786453:DXO786453 EHI786453:EHK786453 ERE786453:ERG786453 FBA786453:FBC786453 FKW786453:FKY786453 FUS786453:FUU786453 GEO786453:GEQ786453 GOK786453:GOM786453 GYG786453:GYI786453 HIC786453:HIE786453 HRY786453:HSA786453 IBU786453:IBW786453 ILQ786453:ILS786453 IVM786453:IVO786453 JFI786453:JFK786453 JPE786453:JPG786453 JZA786453:JZC786453 KIW786453:KIY786453 KSS786453:KSU786453 LCO786453:LCQ786453 LMK786453:LMM786453 LWG786453:LWI786453 MGC786453:MGE786453 MPY786453:MQA786453 MZU786453:MZW786453 NJQ786453:NJS786453 NTM786453:NTO786453 ODI786453:ODK786453 ONE786453:ONG786453 OXA786453:OXC786453 PGW786453:PGY786453 PQS786453:PQU786453 QAO786453:QAQ786453 QKK786453:QKM786453 QUG786453:QUI786453 REC786453:REE786453 RNY786453:ROA786453 RXU786453:RXW786453 SHQ786453:SHS786453 SRM786453:SRO786453 TBI786453:TBK786453 TLE786453:TLG786453 TVA786453:TVC786453 UEW786453:UEY786453 UOS786453:UOU786453 UYO786453:UYQ786453 VIK786453:VIM786453 VSG786453:VSI786453 WCC786453:WCE786453 WLY786453:WMA786453 WVU786453:WVW786453 JI851989:JK851989 TE851989:TG851989 ADA851989:ADC851989 AMW851989:AMY851989 AWS851989:AWU851989 BGO851989:BGQ851989 BQK851989:BQM851989 CAG851989:CAI851989 CKC851989:CKE851989 CTY851989:CUA851989 DDU851989:DDW851989 DNQ851989:DNS851989 DXM851989:DXO851989 EHI851989:EHK851989 ERE851989:ERG851989 FBA851989:FBC851989 FKW851989:FKY851989 FUS851989:FUU851989 GEO851989:GEQ851989 GOK851989:GOM851989 GYG851989:GYI851989 HIC851989:HIE851989 HRY851989:HSA851989 IBU851989:IBW851989 ILQ851989:ILS851989 IVM851989:IVO851989 JFI851989:JFK851989 JPE851989:JPG851989 JZA851989:JZC851989 KIW851989:KIY851989 KSS851989:KSU851989 LCO851989:LCQ851989 LMK851989:LMM851989 LWG851989:LWI851989 MGC851989:MGE851989 MPY851989:MQA851989 MZU851989:MZW851989 NJQ851989:NJS851989 NTM851989:NTO851989 ODI851989:ODK851989 ONE851989:ONG851989 OXA851989:OXC851989 PGW851989:PGY851989 PQS851989:PQU851989 QAO851989:QAQ851989 QKK851989:QKM851989 QUG851989:QUI851989 REC851989:REE851989 RNY851989:ROA851989 RXU851989:RXW851989 SHQ851989:SHS851989 SRM851989:SRO851989 TBI851989:TBK851989 TLE851989:TLG851989 TVA851989:TVC851989 UEW851989:UEY851989 UOS851989:UOU851989 UYO851989:UYQ851989 VIK851989:VIM851989 VSG851989:VSI851989 WCC851989:WCE851989 WLY851989:WMA851989 WVU851989:WVW851989 JI917525:JK917525 TE917525:TG917525 ADA917525:ADC917525 AMW917525:AMY917525 AWS917525:AWU917525 BGO917525:BGQ917525 BQK917525:BQM917525 CAG917525:CAI917525 CKC917525:CKE917525 CTY917525:CUA917525 DDU917525:DDW917525 DNQ917525:DNS917525 DXM917525:DXO917525 EHI917525:EHK917525 ERE917525:ERG917525 FBA917525:FBC917525 FKW917525:FKY917525 FUS917525:FUU917525 GEO917525:GEQ917525 GOK917525:GOM917525 GYG917525:GYI917525 HIC917525:HIE917525 HRY917525:HSA917525 IBU917525:IBW917525 ILQ917525:ILS917525 IVM917525:IVO917525 JFI917525:JFK917525 JPE917525:JPG917525 JZA917525:JZC917525 KIW917525:KIY917525 KSS917525:KSU917525 LCO917525:LCQ917525 LMK917525:LMM917525 LWG917525:LWI917525 MGC917525:MGE917525 MPY917525:MQA917525 MZU917525:MZW917525 NJQ917525:NJS917525 NTM917525:NTO917525 ODI917525:ODK917525 ONE917525:ONG917525 OXA917525:OXC917525 PGW917525:PGY917525 PQS917525:PQU917525 QAO917525:QAQ917525 QKK917525:QKM917525 QUG917525:QUI917525 REC917525:REE917525 RNY917525:ROA917525 RXU917525:RXW917525 SHQ917525:SHS917525 SRM917525:SRO917525 TBI917525:TBK917525 TLE917525:TLG917525 TVA917525:TVC917525 UEW917525:UEY917525 UOS917525:UOU917525 UYO917525:UYQ917525 VIK917525:VIM917525 VSG917525:VSI917525 WCC917525:WCE917525 WLY917525:WMA917525 WVU917525:WVW917525 JI983061:JK983061 TE983061:TG983061 ADA983061:ADC983061 AMW983061:AMY983061 AWS983061:AWU983061 BGO983061:BGQ983061 BQK983061:BQM983061 CAG983061:CAI983061 CKC983061:CKE983061 CTY983061:CUA983061 DDU983061:DDW983061 DNQ983061:DNS983061 DXM983061:DXO983061 EHI983061:EHK983061 ERE983061:ERG983061 FBA983061:FBC983061 FKW983061:FKY983061 FUS983061:FUU983061 GEO983061:GEQ983061 GOK983061:GOM983061 GYG983061:GYI983061 HIC983061:HIE983061 HRY983061:HSA983061 IBU983061:IBW983061 ILQ983061:ILS983061 IVM983061:IVO983061 JFI983061:JFK983061 JPE983061:JPG983061 JZA983061:JZC983061 KIW983061:KIY983061 KSS983061:KSU983061 LCO983061:LCQ983061 LMK983061:LMM983061 LWG983061:LWI983061 MGC983061:MGE983061 MPY983061:MQA983061 MZU983061:MZW983061 NJQ983061:NJS983061 NTM983061:NTO983061 ODI983061:ODK983061 ONE983061:ONG983061 OXA983061:OXC983061 PGW983061:PGY983061 PQS983061:PQU983061 QAO983061:QAQ983061 QKK983061:QKM983061 QUG983061:QUI983061 REC983061:REE983061 RNY983061:ROA983061 RXU983061:RXW983061 SHQ983061:SHS983061 SRM983061:SRO983061 TBI983061:TBK983061 TLE983061:TLG983061 TVA983061:TVC983061 UEW983061:UEY983061 UOS983061:UOU983061 UYO983061:UYQ983061 VIK983061:VIM983061 VSG983061:VSI983061 WCC983061:WCE983061 WLY983061:WMA983061 WVU983061:WVW983061 JI49:JK49 TE49:TG49 ADA49:ADC49 AMW49:AMY49 AWS49:AWU49 BGO49:BGQ49 BQK49:BQM49 CAG49:CAI49 CKC49:CKE49 CTY49:CUA49 DDU49:DDW49 DNQ49:DNS49 DXM49:DXO49 EHI49:EHK49 ERE49:ERG49 FBA49:FBC49 FKW49:FKY49 FUS49:FUU49 GEO49:GEQ49 GOK49:GOM49 GYG49:GYI49 HIC49:HIE49 HRY49:HSA49 IBU49:IBW49 ILQ49:ILS49 IVM49:IVO49 JFI49:JFK49 JPE49:JPG49 JZA49:JZC49 KIW49:KIY49 KSS49:KSU49 LCO49:LCQ49 LMK49:LMM49 LWG49:LWI49 MGC49:MGE49 MPY49:MQA49 MZU49:MZW49 NJQ49:NJS49 NTM49:NTO49 ODI49:ODK49 ONE49:ONG49 OXA49:OXC49 PGW49:PGY49 PQS49:PQU49 QAO49:QAQ49 QKK49:QKM49 QUG49:QUI49 REC49:REE49 RNY49:ROA49 RXU49:RXW49 SHQ49:SHS49 SRM49:SRO49 TBI49:TBK49 TLE49:TLG49 TVA49:TVC49 UEW49:UEY49 UOS49:UOU49 UYO49:UYQ49 VIK49:VIM49 VSG49:VSI49 WCC49:WCE49 WLY49:WMA49 WVU49:WVW49 JI65537:JK65537 TE65537:TG65537 ADA65537:ADC65537 AMW65537:AMY65537 AWS65537:AWU65537 BGO65537:BGQ65537 BQK65537:BQM65537 CAG65537:CAI65537 CKC65537:CKE65537 CTY65537:CUA65537 DDU65537:DDW65537 DNQ65537:DNS65537 DXM65537:DXO65537 EHI65537:EHK65537 ERE65537:ERG65537 FBA65537:FBC65537 FKW65537:FKY65537 FUS65537:FUU65537 GEO65537:GEQ65537 GOK65537:GOM65537 GYG65537:GYI65537 HIC65537:HIE65537 HRY65537:HSA65537 IBU65537:IBW65537 ILQ65537:ILS65537 IVM65537:IVO65537 JFI65537:JFK65537 JPE65537:JPG65537 JZA65537:JZC65537 KIW65537:KIY65537 KSS65537:KSU65537 LCO65537:LCQ65537 LMK65537:LMM65537 LWG65537:LWI65537 MGC65537:MGE65537 MPY65537:MQA65537 MZU65537:MZW65537 NJQ65537:NJS65537 NTM65537:NTO65537 ODI65537:ODK65537 ONE65537:ONG65537 OXA65537:OXC65537 PGW65537:PGY65537 PQS65537:PQU65537 QAO65537:QAQ65537 QKK65537:QKM65537 QUG65537:QUI65537 REC65537:REE65537 RNY65537:ROA65537 RXU65537:RXW65537 SHQ65537:SHS65537 SRM65537:SRO65537 TBI65537:TBK65537 TLE65537:TLG65537 TVA65537:TVC65537 UEW65537:UEY65537 UOS65537:UOU65537 UYO65537:UYQ65537 VIK65537:VIM65537 VSG65537:VSI65537 WCC65537:WCE65537 WLY65537:WMA65537 WVU65537:WVW65537 JI131073:JK131073 TE131073:TG131073 ADA131073:ADC131073 AMW131073:AMY131073 AWS131073:AWU131073 BGO131073:BGQ131073 BQK131073:BQM131073 CAG131073:CAI131073 CKC131073:CKE131073 CTY131073:CUA131073 DDU131073:DDW131073 DNQ131073:DNS131073 DXM131073:DXO131073 EHI131073:EHK131073 ERE131073:ERG131073 FBA131073:FBC131073 FKW131073:FKY131073 FUS131073:FUU131073 GEO131073:GEQ131073 GOK131073:GOM131073 GYG131073:GYI131073 HIC131073:HIE131073 HRY131073:HSA131073 IBU131073:IBW131073 ILQ131073:ILS131073 IVM131073:IVO131073 JFI131073:JFK131073 JPE131073:JPG131073 JZA131073:JZC131073 KIW131073:KIY131073 KSS131073:KSU131073 LCO131073:LCQ131073 LMK131073:LMM131073 LWG131073:LWI131073 MGC131073:MGE131073 MPY131073:MQA131073 MZU131073:MZW131073 NJQ131073:NJS131073 NTM131073:NTO131073 ODI131073:ODK131073 ONE131073:ONG131073 OXA131073:OXC131073 PGW131073:PGY131073 PQS131073:PQU131073 QAO131073:QAQ131073 QKK131073:QKM131073 QUG131073:QUI131073 REC131073:REE131073 RNY131073:ROA131073 RXU131073:RXW131073 SHQ131073:SHS131073 SRM131073:SRO131073 TBI131073:TBK131073 TLE131073:TLG131073 TVA131073:TVC131073 UEW131073:UEY131073 UOS131073:UOU131073 UYO131073:UYQ131073 VIK131073:VIM131073 VSG131073:VSI131073 WCC131073:WCE131073 WLY131073:WMA131073 WVU131073:WVW131073 JI196609:JK196609 TE196609:TG196609 ADA196609:ADC196609 AMW196609:AMY196609 AWS196609:AWU196609 BGO196609:BGQ196609 BQK196609:BQM196609 CAG196609:CAI196609 CKC196609:CKE196609 CTY196609:CUA196609 DDU196609:DDW196609 DNQ196609:DNS196609 DXM196609:DXO196609 EHI196609:EHK196609 ERE196609:ERG196609 FBA196609:FBC196609 FKW196609:FKY196609 FUS196609:FUU196609 GEO196609:GEQ196609 GOK196609:GOM196609 GYG196609:GYI196609 HIC196609:HIE196609 HRY196609:HSA196609 IBU196609:IBW196609 ILQ196609:ILS196609 IVM196609:IVO196609 JFI196609:JFK196609 JPE196609:JPG196609 JZA196609:JZC196609 KIW196609:KIY196609 KSS196609:KSU196609 LCO196609:LCQ196609 LMK196609:LMM196609 LWG196609:LWI196609 MGC196609:MGE196609 MPY196609:MQA196609 MZU196609:MZW196609 NJQ196609:NJS196609 NTM196609:NTO196609 ODI196609:ODK196609 ONE196609:ONG196609 OXA196609:OXC196609 PGW196609:PGY196609 PQS196609:PQU196609 QAO196609:QAQ196609 QKK196609:QKM196609 QUG196609:QUI196609 REC196609:REE196609 RNY196609:ROA196609 RXU196609:RXW196609 SHQ196609:SHS196609 SRM196609:SRO196609 TBI196609:TBK196609 TLE196609:TLG196609 TVA196609:TVC196609 UEW196609:UEY196609 UOS196609:UOU196609 UYO196609:UYQ196609 VIK196609:VIM196609 VSG196609:VSI196609 WCC196609:WCE196609 WLY196609:WMA196609 WVU196609:WVW196609 JI262145:JK262145 TE262145:TG262145 ADA262145:ADC262145 AMW262145:AMY262145 AWS262145:AWU262145 BGO262145:BGQ262145 BQK262145:BQM262145 CAG262145:CAI262145 CKC262145:CKE262145 CTY262145:CUA262145 DDU262145:DDW262145 DNQ262145:DNS262145 DXM262145:DXO262145 EHI262145:EHK262145 ERE262145:ERG262145 FBA262145:FBC262145 FKW262145:FKY262145 FUS262145:FUU262145 GEO262145:GEQ262145 GOK262145:GOM262145 GYG262145:GYI262145 HIC262145:HIE262145 HRY262145:HSA262145 IBU262145:IBW262145 ILQ262145:ILS262145 IVM262145:IVO262145 JFI262145:JFK262145 JPE262145:JPG262145 JZA262145:JZC262145 KIW262145:KIY262145 KSS262145:KSU262145 LCO262145:LCQ262145 LMK262145:LMM262145 LWG262145:LWI262145 MGC262145:MGE262145 MPY262145:MQA262145 MZU262145:MZW262145 NJQ262145:NJS262145 NTM262145:NTO262145 ODI262145:ODK262145 ONE262145:ONG262145 OXA262145:OXC262145 PGW262145:PGY262145 PQS262145:PQU262145 QAO262145:QAQ262145 QKK262145:QKM262145 QUG262145:QUI262145 REC262145:REE262145 RNY262145:ROA262145 RXU262145:RXW262145 SHQ262145:SHS262145 SRM262145:SRO262145 TBI262145:TBK262145 TLE262145:TLG262145 TVA262145:TVC262145 UEW262145:UEY262145 UOS262145:UOU262145 UYO262145:UYQ262145 VIK262145:VIM262145 VSG262145:VSI262145 WCC262145:WCE262145 WLY262145:WMA262145 WVU262145:WVW262145 JI327681:JK327681 TE327681:TG327681 ADA327681:ADC327681 AMW327681:AMY327681 AWS327681:AWU327681 BGO327681:BGQ327681 BQK327681:BQM327681 CAG327681:CAI327681 CKC327681:CKE327681 CTY327681:CUA327681 DDU327681:DDW327681 DNQ327681:DNS327681 DXM327681:DXO327681 EHI327681:EHK327681 ERE327681:ERG327681 FBA327681:FBC327681 FKW327681:FKY327681 FUS327681:FUU327681 GEO327681:GEQ327681 GOK327681:GOM327681 GYG327681:GYI327681 HIC327681:HIE327681 HRY327681:HSA327681 IBU327681:IBW327681 ILQ327681:ILS327681 IVM327681:IVO327681 JFI327681:JFK327681 JPE327681:JPG327681 JZA327681:JZC327681 KIW327681:KIY327681 KSS327681:KSU327681 LCO327681:LCQ327681 LMK327681:LMM327681 LWG327681:LWI327681 MGC327681:MGE327681 MPY327681:MQA327681 MZU327681:MZW327681 NJQ327681:NJS327681 NTM327681:NTO327681 ODI327681:ODK327681 ONE327681:ONG327681 OXA327681:OXC327681 PGW327681:PGY327681 PQS327681:PQU327681 QAO327681:QAQ327681 QKK327681:QKM327681 QUG327681:QUI327681 REC327681:REE327681 RNY327681:ROA327681 RXU327681:RXW327681 SHQ327681:SHS327681 SRM327681:SRO327681 TBI327681:TBK327681 TLE327681:TLG327681 TVA327681:TVC327681 UEW327681:UEY327681 UOS327681:UOU327681 UYO327681:UYQ327681 VIK327681:VIM327681 VSG327681:VSI327681 WCC327681:WCE327681 WLY327681:WMA327681 WVU327681:WVW327681 JI393217:JK393217 TE393217:TG393217 ADA393217:ADC393217 AMW393217:AMY393217 AWS393217:AWU393217 BGO393217:BGQ393217 BQK393217:BQM393217 CAG393217:CAI393217 CKC393217:CKE393217 CTY393217:CUA393217 DDU393217:DDW393217 DNQ393217:DNS393217 DXM393217:DXO393217 EHI393217:EHK393217 ERE393217:ERG393217 FBA393217:FBC393217 FKW393217:FKY393217 FUS393217:FUU393217 GEO393217:GEQ393217 GOK393217:GOM393217 GYG393217:GYI393217 HIC393217:HIE393217 HRY393217:HSA393217 IBU393217:IBW393217 ILQ393217:ILS393217 IVM393217:IVO393217 JFI393217:JFK393217 JPE393217:JPG393217 JZA393217:JZC393217 KIW393217:KIY393217 KSS393217:KSU393217 LCO393217:LCQ393217 LMK393217:LMM393217 LWG393217:LWI393217 MGC393217:MGE393217 MPY393217:MQA393217 MZU393217:MZW393217 NJQ393217:NJS393217 NTM393217:NTO393217 ODI393217:ODK393217 ONE393217:ONG393217 OXA393217:OXC393217 PGW393217:PGY393217 PQS393217:PQU393217 QAO393217:QAQ393217 QKK393217:QKM393217 QUG393217:QUI393217 REC393217:REE393217 RNY393217:ROA393217 RXU393217:RXW393217 SHQ393217:SHS393217 SRM393217:SRO393217 TBI393217:TBK393217 TLE393217:TLG393217 TVA393217:TVC393217 UEW393217:UEY393217 UOS393217:UOU393217 UYO393217:UYQ393217 VIK393217:VIM393217 VSG393217:VSI393217 WCC393217:WCE393217 WLY393217:WMA393217 WVU393217:WVW393217 JI458753:JK458753 TE458753:TG458753 ADA458753:ADC458753 AMW458753:AMY458753 AWS458753:AWU458753 BGO458753:BGQ458753 BQK458753:BQM458753 CAG458753:CAI458753 CKC458753:CKE458753 CTY458753:CUA458753 DDU458753:DDW458753 DNQ458753:DNS458753 DXM458753:DXO458753 EHI458753:EHK458753 ERE458753:ERG458753 FBA458753:FBC458753 FKW458753:FKY458753 FUS458753:FUU458753 GEO458753:GEQ458753 GOK458753:GOM458753 GYG458753:GYI458753 HIC458753:HIE458753 HRY458753:HSA458753 IBU458753:IBW458753 ILQ458753:ILS458753 IVM458753:IVO458753 JFI458753:JFK458753 JPE458753:JPG458753 JZA458753:JZC458753 KIW458753:KIY458753 KSS458753:KSU458753 LCO458753:LCQ458753 LMK458753:LMM458753 LWG458753:LWI458753 MGC458753:MGE458753 MPY458753:MQA458753 MZU458753:MZW458753 NJQ458753:NJS458753 NTM458753:NTO458753 ODI458753:ODK458753 ONE458753:ONG458753 OXA458753:OXC458753 PGW458753:PGY458753 PQS458753:PQU458753 QAO458753:QAQ458753 QKK458753:QKM458753 QUG458753:QUI458753 REC458753:REE458753 RNY458753:ROA458753 RXU458753:RXW458753 SHQ458753:SHS458753 SRM458753:SRO458753 TBI458753:TBK458753 TLE458753:TLG458753 TVA458753:TVC458753 UEW458753:UEY458753 UOS458753:UOU458753 UYO458753:UYQ458753 VIK458753:VIM458753 VSG458753:VSI458753 WCC458753:WCE458753 WLY458753:WMA458753 WVU458753:WVW458753 JI524289:JK524289 TE524289:TG524289 ADA524289:ADC524289 AMW524289:AMY524289 AWS524289:AWU524289 BGO524289:BGQ524289 BQK524289:BQM524289 CAG524289:CAI524289 CKC524289:CKE524289 CTY524289:CUA524289 DDU524289:DDW524289 DNQ524289:DNS524289 DXM524289:DXO524289 EHI524289:EHK524289 ERE524289:ERG524289 FBA524289:FBC524289 FKW524289:FKY524289 FUS524289:FUU524289 GEO524289:GEQ524289 GOK524289:GOM524289 GYG524289:GYI524289 HIC524289:HIE524289 HRY524289:HSA524289 IBU524289:IBW524289 ILQ524289:ILS524289 IVM524289:IVO524289 JFI524289:JFK524289 JPE524289:JPG524289 JZA524289:JZC524289 KIW524289:KIY524289 KSS524289:KSU524289 LCO524289:LCQ524289 LMK524289:LMM524289 LWG524289:LWI524289 MGC524289:MGE524289 MPY524289:MQA524289 MZU524289:MZW524289 NJQ524289:NJS524289 NTM524289:NTO524289 ODI524289:ODK524289 ONE524289:ONG524289 OXA524289:OXC524289 PGW524289:PGY524289 PQS524289:PQU524289 QAO524289:QAQ524289 QKK524289:QKM524289 QUG524289:QUI524289 REC524289:REE524289 RNY524289:ROA524289 RXU524289:RXW524289 SHQ524289:SHS524289 SRM524289:SRO524289 TBI524289:TBK524289 TLE524289:TLG524289 TVA524289:TVC524289 UEW524289:UEY524289 UOS524289:UOU524289 UYO524289:UYQ524289 VIK524289:VIM524289 VSG524289:VSI524289 WCC524289:WCE524289 WLY524289:WMA524289 WVU524289:WVW524289 JI589825:JK589825 TE589825:TG589825 ADA589825:ADC589825 AMW589825:AMY589825 AWS589825:AWU589825 BGO589825:BGQ589825 BQK589825:BQM589825 CAG589825:CAI589825 CKC589825:CKE589825 CTY589825:CUA589825 DDU589825:DDW589825 DNQ589825:DNS589825 DXM589825:DXO589825 EHI589825:EHK589825 ERE589825:ERG589825 FBA589825:FBC589825 FKW589825:FKY589825 FUS589825:FUU589825 GEO589825:GEQ589825 GOK589825:GOM589825 GYG589825:GYI589825 HIC589825:HIE589825 HRY589825:HSA589825 IBU589825:IBW589825 ILQ589825:ILS589825 IVM589825:IVO589825 JFI589825:JFK589825 JPE589825:JPG589825 JZA589825:JZC589825 KIW589825:KIY589825 KSS589825:KSU589825 LCO589825:LCQ589825 LMK589825:LMM589825 LWG589825:LWI589825 MGC589825:MGE589825 MPY589825:MQA589825 MZU589825:MZW589825 NJQ589825:NJS589825 NTM589825:NTO589825 ODI589825:ODK589825 ONE589825:ONG589825 OXA589825:OXC589825 PGW589825:PGY589825 PQS589825:PQU589825 QAO589825:QAQ589825 QKK589825:QKM589825 QUG589825:QUI589825 REC589825:REE589825 RNY589825:ROA589825 RXU589825:RXW589825 SHQ589825:SHS589825 SRM589825:SRO589825 TBI589825:TBK589825 TLE589825:TLG589825 TVA589825:TVC589825 UEW589825:UEY589825 UOS589825:UOU589825 UYO589825:UYQ589825 VIK589825:VIM589825 VSG589825:VSI589825 WCC589825:WCE589825 WLY589825:WMA589825 WVU589825:WVW589825 JI655361:JK655361 TE655361:TG655361 ADA655361:ADC655361 AMW655361:AMY655361 AWS655361:AWU655361 BGO655361:BGQ655361 BQK655361:BQM655361 CAG655361:CAI655361 CKC655361:CKE655361 CTY655361:CUA655361 DDU655361:DDW655361 DNQ655361:DNS655361 DXM655361:DXO655361 EHI655361:EHK655361 ERE655361:ERG655361 FBA655361:FBC655361 FKW655361:FKY655361 FUS655361:FUU655361 GEO655361:GEQ655361 GOK655361:GOM655361 GYG655361:GYI655361 HIC655361:HIE655361 HRY655361:HSA655361 IBU655361:IBW655361 ILQ655361:ILS655361 IVM655361:IVO655361 JFI655361:JFK655361 JPE655361:JPG655361 JZA655361:JZC655361 KIW655361:KIY655361 KSS655361:KSU655361 LCO655361:LCQ655361 LMK655361:LMM655361 LWG655361:LWI655361 MGC655361:MGE655361 MPY655361:MQA655361 MZU655361:MZW655361 NJQ655361:NJS655361 NTM655361:NTO655361 ODI655361:ODK655361 ONE655361:ONG655361 OXA655361:OXC655361 PGW655361:PGY655361 PQS655361:PQU655361 QAO655361:QAQ655361 QKK655361:QKM655361 QUG655361:QUI655361 REC655361:REE655361 RNY655361:ROA655361 RXU655361:RXW655361 SHQ655361:SHS655361 SRM655361:SRO655361 TBI655361:TBK655361 TLE655361:TLG655361 TVA655361:TVC655361 UEW655361:UEY655361 UOS655361:UOU655361 UYO655361:UYQ655361 VIK655361:VIM655361 VSG655361:VSI655361 WCC655361:WCE655361 WLY655361:WMA655361 WVU655361:WVW655361 JI720897:JK720897 TE720897:TG720897 ADA720897:ADC720897 AMW720897:AMY720897 AWS720897:AWU720897 BGO720897:BGQ720897 BQK720897:BQM720897 CAG720897:CAI720897 CKC720897:CKE720897 CTY720897:CUA720897 DDU720897:DDW720897 DNQ720897:DNS720897 DXM720897:DXO720897 EHI720897:EHK720897 ERE720897:ERG720897 FBA720897:FBC720897 FKW720897:FKY720897 FUS720897:FUU720897 GEO720897:GEQ720897 GOK720897:GOM720897 GYG720897:GYI720897 HIC720897:HIE720897 HRY720897:HSA720897 IBU720897:IBW720897 ILQ720897:ILS720897 IVM720897:IVO720897 JFI720897:JFK720897 JPE720897:JPG720897 JZA720897:JZC720897 KIW720897:KIY720897 KSS720897:KSU720897 LCO720897:LCQ720897 LMK720897:LMM720897 LWG720897:LWI720897 MGC720897:MGE720897 MPY720897:MQA720897 MZU720897:MZW720897 NJQ720897:NJS720897 NTM720897:NTO720897 ODI720897:ODK720897 ONE720897:ONG720897 OXA720897:OXC720897 PGW720897:PGY720897 PQS720897:PQU720897 QAO720897:QAQ720897 QKK720897:QKM720897 QUG720897:QUI720897 REC720897:REE720897 RNY720897:ROA720897 RXU720897:RXW720897 SHQ720897:SHS720897 SRM720897:SRO720897 TBI720897:TBK720897 TLE720897:TLG720897 TVA720897:TVC720897 UEW720897:UEY720897 UOS720897:UOU720897 UYO720897:UYQ720897 VIK720897:VIM720897 VSG720897:VSI720897 WCC720897:WCE720897 WLY720897:WMA720897 WVU720897:WVW720897 JI786433:JK786433 TE786433:TG786433 ADA786433:ADC786433 AMW786433:AMY786433 AWS786433:AWU786433 BGO786433:BGQ786433 BQK786433:BQM786433 CAG786433:CAI786433 CKC786433:CKE786433 CTY786433:CUA786433 DDU786433:DDW786433 DNQ786433:DNS786433 DXM786433:DXO786433 EHI786433:EHK786433 ERE786433:ERG786433 FBA786433:FBC786433 FKW786433:FKY786433 FUS786433:FUU786433 GEO786433:GEQ786433 GOK786433:GOM786433 GYG786433:GYI786433 HIC786433:HIE786433 HRY786433:HSA786433 IBU786433:IBW786433 ILQ786433:ILS786433 IVM786433:IVO786433 JFI786433:JFK786433 JPE786433:JPG786433 JZA786433:JZC786433 KIW786433:KIY786433 KSS786433:KSU786433 LCO786433:LCQ786433 LMK786433:LMM786433 LWG786433:LWI786433 MGC786433:MGE786433 MPY786433:MQA786433 MZU786433:MZW786433 NJQ786433:NJS786433 NTM786433:NTO786433 ODI786433:ODK786433 ONE786433:ONG786433 OXA786433:OXC786433 PGW786433:PGY786433 PQS786433:PQU786433 QAO786433:QAQ786433 QKK786433:QKM786433 QUG786433:QUI786433 REC786433:REE786433 RNY786433:ROA786433 RXU786433:RXW786433 SHQ786433:SHS786433 SRM786433:SRO786433 TBI786433:TBK786433 TLE786433:TLG786433 TVA786433:TVC786433 UEW786433:UEY786433 UOS786433:UOU786433 UYO786433:UYQ786433 VIK786433:VIM786433 VSG786433:VSI786433 WCC786433:WCE786433 WLY786433:WMA786433 WVU786433:WVW786433 JI851969:JK851969 TE851969:TG851969 ADA851969:ADC851969 AMW851969:AMY851969 AWS851969:AWU851969 BGO851969:BGQ851969 BQK851969:BQM851969 CAG851969:CAI851969 CKC851969:CKE851969 CTY851969:CUA851969 DDU851969:DDW851969 DNQ851969:DNS851969 DXM851969:DXO851969 EHI851969:EHK851969 ERE851969:ERG851969 FBA851969:FBC851969 FKW851969:FKY851969 FUS851969:FUU851969 GEO851969:GEQ851969 GOK851969:GOM851969 GYG851969:GYI851969 HIC851969:HIE851969 HRY851969:HSA851969 IBU851969:IBW851969 ILQ851969:ILS851969 IVM851969:IVO851969 JFI851969:JFK851969 JPE851969:JPG851969 JZA851969:JZC851969 KIW851969:KIY851969 KSS851969:KSU851969 LCO851969:LCQ851969 LMK851969:LMM851969 LWG851969:LWI851969 MGC851969:MGE851969 MPY851969:MQA851969 MZU851969:MZW851969 NJQ851969:NJS851969 NTM851969:NTO851969 ODI851969:ODK851969 ONE851969:ONG851969 OXA851969:OXC851969 PGW851969:PGY851969 PQS851969:PQU851969 QAO851969:QAQ851969 QKK851969:QKM851969 QUG851969:QUI851969 REC851969:REE851969 RNY851969:ROA851969 RXU851969:RXW851969 SHQ851969:SHS851969 SRM851969:SRO851969 TBI851969:TBK851969 TLE851969:TLG851969 TVA851969:TVC851969 UEW851969:UEY851969 UOS851969:UOU851969 UYO851969:UYQ851969 VIK851969:VIM851969 VSG851969:VSI851969 WCC851969:WCE851969 WLY851969:WMA851969 WVU851969:WVW851969 JI917505:JK917505 TE917505:TG917505 ADA917505:ADC917505 AMW917505:AMY917505 AWS917505:AWU917505 BGO917505:BGQ917505 BQK917505:BQM917505 CAG917505:CAI917505 CKC917505:CKE917505 CTY917505:CUA917505 DDU917505:DDW917505 DNQ917505:DNS917505 DXM917505:DXO917505 EHI917505:EHK917505 ERE917505:ERG917505 FBA917505:FBC917505 FKW917505:FKY917505 FUS917505:FUU917505 GEO917505:GEQ917505 GOK917505:GOM917505 GYG917505:GYI917505 HIC917505:HIE917505 HRY917505:HSA917505 IBU917505:IBW917505 ILQ917505:ILS917505 IVM917505:IVO917505 JFI917505:JFK917505 JPE917505:JPG917505 JZA917505:JZC917505 KIW917505:KIY917505 KSS917505:KSU917505 LCO917505:LCQ917505 LMK917505:LMM917505 LWG917505:LWI917505 MGC917505:MGE917505 MPY917505:MQA917505 MZU917505:MZW917505 NJQ917505:NJS917505 NTM917505:NTO917505 ODI917505:ODK917505 ONE917505:ONG917505 OXA917505:OXC917505 PGW917505:PGY917505 PQS917505:PQU917505 QAO917505:QAQ917505 QKK917505:QKM917505 QUG917505:QUI917505 REC917505:REE917505 RNY917505:ROA917505 RXU917505:RXW917505 SHQ917505:SHS917505 SRM917505:SRO917505 TBI917505:TBK917505 TLE917505:TLG917505 TVA917505:TVC917505 UEW917505:UEY917505 UOS917505:UOU917505 UYO917505:UYQ917505 VIK917505:VIM917505 VSG917505:VSI917505 WCC917505:WCE917505 WLY917505:WMA917505 WVU917505:WVW917505 JI983041:JK983041 TE983041:TG983041 ADA983041:ADC983041 AMW983041:AMY983041 AWS983041:AWU983041 BGO983041:BGQ983041 BQK983041:BQM983041 CAG983041:CAI983041 CKC983041:CKE983041 CTY983041:CUA983041 DDU983041:DDW983041 DNQ983041:DNS983041 DXM983041:DXO983041 EHI983041:EHK983041 ERE983041:ERG983041 FBA983041:FBC983041 FKW983041:FKY983041 FUS983041:FUU983041 GEO983041:GEQ983041 GOK983041:GOM983041 GYG983041:GYI983041 HIC983041:HIE983041 HRY983041:HSA983041 IBU983041:IBW983041 ILQ983041:ILS983041 IVM983041:IVO983041 JFI983041:JFK983041 JPE983041:JPG983041 JZA983041:JZC983041 KIW983041:KIY983041 KSS983041:KSU983041 LCO983041:LCQ983041 LMK983041:LMM983041 LWG983041:LWI983041 MGC983041:MGE983041 MPY983041:MQA983041 MZU983041:MZW983041 NJQ983041:NJS983041 NTM983041:NTO983041 ODI983041:ODK983041 ONE983041:ONG983041 OXA983041:OXC983041 PGW983041:PGY983041 PQS983041:PQU983041 QAO983041:QAQ983041 QKK983041:QKM983041 QUG983041:QUI983041 REC983041:REE983041 RNY983041:ROA983041 RXU983041:RXW983041 SHQ983041:SHS983041 SRM983041:SRO983041 TBI983041:TBK983041 TLE983041:TLG983041 TVA983041:TVC983041 UEW983041:UEY983041 UOS983041:UOU983041 UYO983041:UYQ983041 VIK983041:VIM983041 VSG983041:VSI983041 WCC983041:WCE983041 WLY983041:WMA983041 WVU983041:WVW983041 JI29:JK29 TE29:TG29 ADA29:ADC29 AMW29:AMY29 AWS29:AWU29 BGO29:BGQ29 BQK29:BQM29 CAG29:CAI29 CKC29:CKE29 CTY29:CUA29 DDU29:DDW29 DNQ29:DNS29 DXM29:DXO29 EHI29:EHK29 ERE29:ERG29 FBA29:FBC29 FKW29:FKY29 FUS29:FUU29 GEO29:GEQ29 GOK29:GOM29 GYG29:GYI29 HIC29:HIE29 HRY29:HSA29 IBU29:IBW29 ILQ29:ILS29 IVM29:IVO29 JFI29:JFK29 JPE29:JPG29 JZA29:JZC29 KIW29:KIY29 KSS29:KSU29 LCO29:LCQ29 LMK29:LMM29 LWG29:LWI29 MGC29:MGE29 MPY29:MQA29 MZU29:MZW29 NJQ29:NJS29 NTM29:NTO29 ODI29:ODK29 ONE29:ONG29 OXA29:OXC29 PGW29:PGY29 PQS29:PQU29 QAO29:QAQ29 QKK29:QKM29 QUG29:QUI29 REC29:REE29 RNY29:ROA29 RXU29:RXW29 SHQ29:SHS29 SRM29:SRO29 TBI29:TBK29 TLE29:TLG29 TVA29:TVC29 UEW29:UEY29 UOS29:UOU29 UYO29:UYQ29 VIK29:VIM29 VSG29:VSI29 WCC29:WCE29 WLY29:WMA29 WVU29:WVW29 JI65517:JK65517 TE65517:TG65517 ADA65517:ADC65517 AMW65517:AMY65517 AWS65517:AWU65517 BGO65517:BGQ65517 BQK65517:BQM65517 CAG65517:CAI65517 CKC65517:CKE65517 CTY65517:CUA65517 DDU65517:DDW65517 DNQ65517:DNS65517 DXM65517:DXO65517 EHI65517:EHK65517 ERE65517:ERG65517 FBA65517:FBC65517 FKW65517:FKY65517 FUS65517:FUU65517 GEO65517:GEQ65517 GOK65517:GOM65517 GYG65517:GYI65517 HIC65517:HIE65517 HRY65517:HSA65517 IBU65517:IBW65517 ILQ65517:ILS65517 IVM65517:IVO65517 JFI65517:JFK65517 JPE65517:JPG65517 JZA65517:JZC65517 KIW65517:KIY65517 KSS65517:KSU65517 LCO65517:LCQ65517 LMK65517:LMM65517 LWG65517:LWI65517 MGC65517:MGE65517 MPY65517:MQA65517 MZU65517:MZW65517 NJQ65517:NJS65517 NTM65517:NTO65517 ODI65517:ODK65517 ONE65517:ONG65517 OXA65517:OXC65517 PGW65517:PGY65517 PQS65517:PQU65517 QAO65517:QAQ65517 QKK65517:QKM65517 QUG65517:QUI65517 REC65517:REE65517 RNY65517:ROA65517 RXU65517:RXW65517 SHQ65517:SHS65517 SRM65517:SRO65517 TBI65517:TBK65517 TLE65517:TLG65517 TVA65517:TVC65517 UEW65517:UEY65517 UOS65517:UOU65517 UYO65517:UYQ65517 VIK65517:VIM65517 VSG65517:VSI65517 WCC65517:WCE65517 WLY65517:WMA65517 WVU65517:WVW65517 JI131053:JK131053 TE131053:TG131053 ADA131053:ADC131053 AMW131053:AMY131053 AWS131053:AWU131053 BGO131053:BGQ131053 BQK131053:BQM131053 CAG131053:CAI131053 CKC131053:CKE131053 CTY131053:CUA131053 DDU131053:DDW131053 DNQ131053:DNS131053 DXM131053:DXO131053 EHI131053:EHK131053 ERE131053:ERG131053 FBA131053:FBC131053 FKW131053:FKY131053 FUS131053:FUU131053 GEO131053:GEQ131053 GOK131053:GOM131053 GYG131053:GYI131053 HIC131053:HIE131053 HRY131053:HSA131053 IBU131053:IBW131053 ILQ131053:ILS131053 IVM131053:IVO131053 JFI131053:JFK131053 JPE131053:JPG131053 JZA131053:JZC131053 KIW131053:KIY131053 KSS131053:KSU131053 LCO131053:LCQ131053 LMK131053:LMM131053 LWG131053:LWI131053 MGC131053:MGE131053 MPY131053:MQA131053 MZU131053:MZW131053 NJQ131053:NJS131053 NTM131053:NTO131053 ODI131053:ODK131053 ONE131053:ONG131053 OXA131053:OXC131053 PGW131053:PGY131053 PQS131053:PQU131053 QAO131053:QAQ131053 QKK131053:QKM131053 QUG131053:QUI131053 REC131053:REE131053 RNY131053:ROA131053 RXU131053:RXW131053 SHQ131053:SHS131053 SRM131053:SRO131053 TBI131053:TBK131053 TLE131053:TLG131053 TVA131053:TVC131053 UEW131053:UEY131053 UOS131053:UOU131053 UYO131053:UYQ131053 VIK131053:VIM131053 VSG131053:VSI131053 WCC131053:WCE131053 WLY131053:WMA131053 WVU131053:WVW131053 JI196589:JK196589 TE196589:TG196589 ADA196589:ADC196589 AMW196589:AMY196589 AWS196589:AWU196589 BGO196589:BGQ196589 BQK196589:BQM196589 CAG196589:CAI196589 CKC196589:CKE196589 CTY196589:CUA196589 DDU196589:DDW196589 DNQ196589:DNS196589 DXM196589:DXO196589 EHI196589:EHK196589 ERE196589:ERG196589 FBA196589:FBC196589 FKW196589:FKY196589 FUS196589:FUU196589 GEO196589:GEQ196589 GOK196589:GOM196589 GYG196589:GYI196589 HIC196589:HIE196589 HRY196589:HSA196589 IBU196589:IBW196589 ILQ196589:ILS196589 IVM196589:IVO196589 JFI196589:JFK196589 JPE196589:JPG196589 JZA196589:JZC196589 KIW196589:KIY196589 KSS196589:KSU196589 LCO196589:LCQ196589 LMK196589:LMM196589 LWG196589:LWI196589 MGC196589:MGE196589 MPY196589:MQA196589 MZU196589:MZW196589 NJQ196589:NJS196589 NTM196589:NTO196589 ODI196589:ODK196589 ONE196589:ONG196589 OXA196589:OXC196589 PGW196589:PGY196589 PQS196589:PQU196589 QAO196589:QAQ196589 QKK196589:QKM196589 QUG196589:QUI196589 REC196589:REE196589 RNY196589:ROA196589 RXU196589:RXW196589 SHQ196589:SHS196589 SRM196589:SRO196589 TBI196589:TBK196589 TLE196589:TLG196589 TVA196589:TVC196589 UEW196589:UEY196589 UOS196589:UOU196589 UYO196589:UYQ196589 VIK196589:VIM196589 VSG196589:VSI196589 WCC196589:WCE196589 WLY196589:WMA196589 WVU196589:WVW196589 JI262125:JK262125 TE262125:TG262125 ADA262125:ADC262125 AMW262125:AMY262125 AWS262125:AWU262125 BGO262125:BGQ262125 BQK262125:BQM262125 CAG262125:CAI262125 CKC262125:CKE262125 CTY262125:CUA262125 DDU262125:DDW262125 DNQ262125:DNS262125 DXM262125:DXO262125 EHI262125:EHK262125 ERE262125:ERG262125 FBA262125:FBC262125 FKW262125:FKY262125 FUS262125:FUU262125 GEO262125:GEQ262125 GOK262125:GOM262125 GYG262125:GYI262125 HIC262125:HIE262125 HRY262125:HSA262125 IBU262125:IBW262125 ILQ262125:ILS262125 IVM262125:IVO262125 JFI262125:JFK262125 JPE262125:JPG262125 JZA262125:JZC262125 KIW262125:KIY262125 KSS262125:KSU262125 LCO262125:LCQ262125 LMK262125:LMM262125 LWG262125:LWI262125 MGC262125:MGE262125 MPY262125:MQA262125 MZU262125:MZW262125 NJQ262125:NJS262125 NTM262125:NTO262125 ODI262125:ODK262125 ONE262125:ONG262125 OXA262125:OXC262125 PGW262125:PGY262125 PQS262125:PQU262125 QAO262125:QAQ262125 QKK262125:QKM262125 QUG262125:QUI262125 REC262125:REE262125 RNY262125:ROA262125 RXU262125:RXW262125 SHQ262125:SHS262125 SRM262125:SRO262125 TBI262125:TBK262125 TLE262125:TLG262125 TVA262125:TVC262125 UEW262125:UEY262125 UOS262125:UOU262125 UYO262125:UYQ262125 VIK262125:VIM262125 VSG262125:VSI262125 WCC262125:WCE262125 WLY262125:WMA262125 WVU262125:WVW262125 JI327661:JK327661 TE327661:TG327661 ADA327661:ADC327661 AMW327661:AMY327661 AWS327661:AWU327661 BGO327661:BGQ327661 BQK327661:BQM327661 CAG327661:CAI327661 CKC327661:CKE327661 CTY327661:CUA327661 DDU327661:DDW327661 DNQ327661:DNS327661 DXM327661:DXO327661 EHI327661:EHK327661 ERE327661:ERG327661 FBA327661:FBC327661 FKW327661:FKY327661 FUS327661:FUU327661 GEO327661:GEQ327661 GOK327661:GOM327661 GYG327661:GYI327661 HIC327661:HIE327661 HRY327661:HSA327661 IBU327661:IBW327661 ILQ327661:ILS327661 IVM327661:IVO327661 JFI327661:JFK327661 JPE327661:JPG327661 JZA327661:JZC327661 KIW327661:KIY327661 KSS327661:KSU327661 LCO327661:LCQ327661 LMK327661:LMM327661 LWG327661:LWI327661 MGC327661:MGE327661 MPY327661:MQA327661 MZU327661:MZW327661 NJQ327661:NJS327661 NTM327661:NTO327661 ODI327661:ODK327661 ONE327661:ONG327661 OXA327661:OXC327661 PGW327661:PGY327661 PQS327661:PQU327661 QAO327661:QAQ327661 QKK327661:QKM327661 QUG327661:QUI327661 REC327661:REE327661 RNY327661:ROA327661 RXU327661:RXW327661 SHQ327661:SHS327661 SRM327661:SRO327661 TBI327661:TBK327661 TLE327661:TLG327661 TVA327661:TVC327661 UEW327661:UEY327661 UOS327661:UOU327661 UYO327661:UYQ327661 VIK327661:VIM327661 VSG327661:VSI327661 WCC327661:WCE327661 WLY327661:WMA327661 WVU327661:WVW327661 JI393197:JK393197 TE393197:TG393197 ADA393197:ADC393197 AMW393197:AMY393197 AWS393197:AWU393197 BGO393197:BGQ393197 BQK393197:BQM393197 CAG393197:CAI393197 CKC393197:CKE393197 CTY393197:CUA393197 DDU393197:DDW393197 DNQ393197:DNS393197 DXM393197:DXO393197 EHI393197:EHK393197 ERE393197:ERG393197 FBA393197:FBC393197 FKW393197:FKY393197 FUS393197:FUU393197 GEO393197:GEQ393197 GOK393197:GOM393197 GYG393197:GYI393197 HIC393197:HIE393197 HRY393197:HSA393197 IBU393197:IBW393197 ILQ393197:ILS393197 IVM393197:IVO393197 JFI393197:JFK393197 JPE393197:JPG393197 JZA393197:JZC393197 KIW393197:KIY393197 KSS393197:KSU393197 LCO393197:LCQ393197 LMK393197:LMM393197 LWG393197:LWI393197 MGC393197:MGE393197 MPY393197:MQA393197 MZU393197:MZW393197 NJQ393197:NJS393197 NTM393197:NTO393197 ODI393197:ODK393197 ONE393197:ONG393197 OXA393197:OXC393197 PGW393197:PGY393197 PQS393197:PQU393197 QAO393197:QAQ393197 QKK393197:QKM393197 QUG393197:QUI393197 REC393197:REE393197 RNY393197:ROA393197 RXU393197:RXW393197 SHQ393197:SHS393197 SRM393197:SRO393197 TBI393197:TBK393197 TLE393197:TLG393197 TVA393197:TVC393197 UEW393197:UEY393197 UOS393197:UOU393197 UYO393197:UYQ393197 VIK393197:VIM393197 VSG393197:VSI393197 WCC393197:WCE393197 WLY393197:WMA393197 WVU393197:WVW393197 JI458733:JK458733 TE458733:TG458733 ADA458733:ADC458733 AMW458733:AMY458733 AWS458733:AWU458733 BGO458733:BGQ458733 BQK458733:BQM458733 CAG458733:CAI458733 CKC458733:CKE458733 CTY458733:CUA458733 DDU458733:DDW458733 DNQ458733:DNS458733 DXM458733:DXO458733 EHI458733:EHK458733 ERE458733:ERG458733 FBA458733:FBC458733 FKW458733:FKY458733 FUS458733:FUU458733 GEO458733:GEQ458733 GOK458733:GOM458733 GYG458733:GYI458733 HIC458733:HIE458733 HRY458733:HSA458733 IBU458733:IBW458733 ILQ458733:ILS458733 IVM458733:IVO458733 JFI458733:JFK458733 JPE458733:JPG458733 JZA458733:JZC458733 KIW458733:KIY458733 KSS458733:KSU458733 LCO458733:LCQ458733 LMK458733:LMM458733 LWG458733:LWI458733 MGC458733:MGE458733 MPY458733:MQA458733 MZU458733:MZW458733 NJQ458733:NJS458733 NTM458733:NTO458733 ODI458733:ODK458733 ONE458733:ONG458733 OXA458733:OXC458733 PGW458733:PGY458733 PQS458733:PQU458733 QAO458733:QAQ458733 QKK458733:QKM458733 QUG458733:QUI458733 REC458733:REE458733 RNY458733:ROA458733 RXU458733:RXW458733 SHQ458733:SHS458733 SRM458733:SRO458733 TBI458733:TBK458733 TLE458733:TLG458733 TVA458733:TVC458733 UEW458733:UEY458733 UOS458733:UOU458733 UYO458733:UYQ458733 VIK458733:VIM458733 VSG458733:VSI458733 WCC458733:WCE458733 WLY458733:WMA458733 WVU458733:WVW458733 JI524269:JK524269 TE524269:TG524269 ADA524269:ADC524269 AMW524269:AMY524269 AWS524269:AWU524269 BGO524269:BGQ524269 BQK524269:BQM524269 CAG524269:CAI524269 CKC524269:CKE524269 CTY524269:CUA524269 DDU524269:DDW524269 DNQ524269:DNS524269 DXM524269:DXO524269 EHI524269:EHK524269 ERE524269:ERG524269 FBA524269:FBC524269 FKW524269:FKY524269 FUS524269:FUU524269 GEO524269:GEQ524269 GOK524269:GOM524269 GYG524269:GYI524269 HIC524269:HIE524269 HRY524269:HSA524269 IBU524269:IBW524269 ILQ524269:ILS524269 IVM524269:IVO524269 JFI524269:JFK524269 JPE524269:JPG524269 JZA524269:JZC524269 KIW524269:KIY524269 KSS524269:KSU524269 LCO524269:LCQ524269 LMK524269:LMM524269 LWG524269:LWI524269 MGC524269:MGE524269 MPY524269:MQA524269 MZU524269:MZW524269 NJQ524269:NJS524269 NTM524269:NTO524269 ODI524269:ODK524269 ONE524269:ONG524269 OXA524269:OXC524269 PGW524269:PGY524269 PQS524269:PQU524269 QAO524269:QAQ524269 QKK524269:QKM524269 QUG524269:QUI524269 REC524269:REE524269 RNY524269:ROA524269 RXU524269:RXW524269 SHQ524269:SHS524269 SRM524269:SRO524269 TBI524269:TBK524269 TLE524269:TLG524269 TVA524269:TVC524269 UEW524269:UEY524269 UOS524269:UOU524269 UYO524269:UYQ524269 VIK524269:VIM524269 VSG524269:VSI524269 WCC524269:WCE524269 WLY524269:WMA524269 WVU524269:WVW524269 JI589805:JK589805 TE589805:TG589805 ADA589805:ADC589805 AMW589805:AMY589805 AWS589805:AWU589805 BGO589805:BGQ589805 BQK589805:BQM589805 CAG589805:CAI589805 CKC589805:CKE589805 CTY589805:CUA589805 DDU589805:DDW589805 DNQ589805:DNS589805 DXM589805:DXO589805 EHI589805:EHK589805 ERE589805:ERG589805 FBA589805:FBC589805 FKW589805:FKY589805 FUS589805:FUU589805 GEO589805:GEQ589805 GOK589805:GOM589805 GYG589805:GYI589805 HIC589805:HIE589805 HRY589805:HSA589805 IBU589805:IBW589805 ILQ589805:ILS589805 IVM589805:IVO589805 JFI589805:JFK589805 JPE589805:JPG589805 JZA589805:JZC589805 KIW589805:KIY589805 KSS589805:KSU589805 LCO589805:LCQ589805 LMK589805:LMM589805 LWG589805:LWI589805 MGC589805:MGE589805 MPY589805:MQA589805 MZU589805:MZW589805 NJQ589805:NJS589805 NTM589805:NTO589805 ODI589805:ODK589805 ONE589805:ONG589805 OXA589805:OXC589805 PGW589805:PGY589805 PQS589805:PQU589805 QAO589805:QAQ589805 QKK589805:QKM589805 QUG589805:QUI589805 REC589805:REE589805 RNY589805:ROA589805 RXU589805:RXW589805 SHQ589805:SHS589805 SRM589805:SRO589805 TBI589805:TBK589805 TLE589805:TLG589805 TVA589805:TVC589805 UEW589805:UEY589805 UOS589805:UOU589805 UYO589805:UYQ589805 VIK589805:VIM589805 VSG589805:VSI589805 WCC589805:WCE589805 WLY589805:WMA589805 WVU589805:WVW589805 JI655341:JK655341 TE655341:TG655341 ADA655341:ADC655341 AMW655341:AMY655341 AWS655341:AWU655341 BGO655341:BGQ655341 BQK655341:BQM655341 CAG655341:CAI655341 CKC655341:CKE655341 CTY655341:CUA655341 DDU655341:DDW655341 DNQ655341:DNS655341 DXM655341:DXO655341 EHI655341:EHK655341 ERE655341:ERG655341 FBA655341:FBC655341 FKW655341:FKY655341 FUS655341:FUU655341 GEO655341:GEQ655341 GOK655341:GOM655341 GYG655341:GYI655341 HIC655341:HIE655341 HRY655341:HSA655341 IBU655341:IBW655341 ILQ655341:ILS655341 IVM655341:IVO655341 JFI655341:JFK655341 JPE655341:JPG655341 JZA655341:JZC655341 KIW655341:KIY655341 KSS655341:KSU655341 LCO655341:LCQ655341 LMK655341:LMM655341 LWG655341:LWI655341 MGC655341:MGE655341 MPY655341:MQA655341 MZU655341:MZW655341 NJQ655341:NJS655341 NTM655341:NTO655341 ODI655341:ODK655341 ONE655341:ONG655341 OXA655341:OXC655341 PGW655341:PGY655341 PQS655341:PQU655341 QAO655341:QAQ655341 QKK655341:QKM655341 QUG655341:QUI655341 REC655341:REE655341 RNY655341:ROA655341 RXU655341:RXW655341 SHQ655341:SHS655341 SRM655341:SRO655341 TBI655341:TBK655341 TLE655341:TLG655341 TVA655341:TVC655341 UEW655341:UEY655341 UOS655341:UOU655341 UYO655341:UYQ655341 VIK655341:VIM655341 VSG655341:VSI655341 WCC655341:WCE655341 WLY655341:WMA655341 WVU655341:WVW655341 JI720877:JK720877 TE720877:TG720877 ADA720877:ADC720877 AMW720877:AMY720877 AWS720877:AWU720877 BGO720877:BGQ720877 BQK720877:BQM720877 CAG720877:CAI720877 CKC720877:CKE720877 CTY720877:CUA720877 DDU720877:DDW720877 DNQ720877:DNS720877 DXM720877:DXO720877 EHI720877:EHK720877 ERE720877:ERG720877 FBA720877:FBC720877 FKW720877:FKY720877 FUS720877:FUU720877 GEO720877:GEQ720877 GOK720877:GOM720877 GYG720877:GYI720877 HIC720877:HIE720877 HRY720877:HSA720877 IBU720877:IBW720877 ILQ720877:ILS720877 IVM720877:IVO720877 JFI720877:JFK720877 JPE720877:JPG720877 JZA720877:JZC720877 KIW720877:KIY720877 KSS720877:KSU720877 LCO720877:LCQ720877 LMK720877:LMM720877 LWG720877:LWI720877 MGC720877:MGE720877 MPY720877:MQA720877 MZU720877:MZW720877 NJQ720877:NJS720877 NTM720877:NTO720877 ODI720877:ODK720877 ONE720877:ONG720877 OXA720877:OXC720877 PGW720877:PGY720877 PQS720877:PQU720877 QAO720877:QAQ720877 QKK720877:QKM720877 QUG720877:QUI720877 REC720877:REE720877 RNY720877:ROA720877 RXU720877:RXW720877 SHQ720877:SHS720877 SRM720877:SRO720877 TBI720877:TBK720877 TLE720877:TLG720877 TVA720877:TVC720877 UEW720877:UEY720877 UOS720877:UOU720877 UYO720877:UYQ720877 VIK720877:VIM720877 VSG720877:VSI720877 WCC720877:WCE720877 WLY720877:WMA720877 WVU720877:WVW720877 JI786413:JK786413 TE786413:TG786413 ADA786413:ADC786413 AMW786413:AMY786413 AWS786413:AWU786413 BGO786413:BGQ786413 BQK786413:BQM786413 CAG786413:CAI786413 CKC786413:CKE786413 CTY786413:CUA786413 DDU786413:DDW786413 DNQ786413:DNS786413 DXM786413:DXO786413 EHI786413:EHK786413 ERE786413:ERG786413 FBA786413:FBC786413 FKW786413:FKY786413 FUS786413:FUU786413 GEO786413:GEQ786413 GOK786413:GOM786413 GYG786413:GYI786413 HIC786413:HIE786413 HRY786413:HSA786413 IBU786413:IBW786413 ILQ786413:ILS786413 IVM786413:IVO786413 JFI786413:JFK786413 JPE786413:JPG786413 JZA786413:JZC786413 KIW786413:KIY786413 KSS786413:KSU786413 LCO786413:LCQ786413 LMK786413:LMM786413 LWG786413:LWI786413 MGC786413:MGE786413 MPY786413:MQA786413 MZU786413:MZW786413 NJQ786413:NJS786413 NTM786413:NTO786413 ODI786413:ODK786413 ONE786413:ONG786413 OXA786413:OXC786413 PGW786413:PGY786413 PQS786413:PQU786413 QAO786413:QAQ786413 QKK786413:QKM786413 QUG786413:QUI786413 REC786413:REE786413 RNY786413:ROA786413 RXU786413:RXW786413 SHQ786413:SHS786413 SRM786413:SRO786413 TBI786413:TBK786413 TLE786413:TLG786413 TVA786413:TVC786413 UEW786413:UEY786413 UOS786413:UOU786413 UYO786413:UYQ786413 VIK786413:VIM786413 VSG786413:VSI786413 WCC786413:WCE786413 WLY786413:WMA786413 WVU786413:WVW786413 JI851949:JK851949 TE851949:TG851949 ADA851949:ADC851949 AMW851949:AMY851949 AWS851949:AWU851949 BGO851949:BGQ851949 BQK851949:BQM851949 CAG851949:CAI851949 CKC851949:CKE851949 CTY851949:CUA851949 DDU851949:DDW851949 DNQ851949:DNS851949 DXM851949:DXO851949 EHI851949:EHK851949 ERE851949:ERG851949 FBA851949:FBC851949 FKW851949:FKY851949 FUS851949:FUU851949 GEO851949:GEQ851949 GOK851949:GOM851949 GYG851949:GYI851949 HIC851949:HIE851949 HRY851949:HSA851949 IBU851949:IBW851949 ILQ851949:ILS851949 IVM851949:IVO851949 JFI851949:JFK851949 JPE851949:JPG851949 JZA851949:JZC851949 KIW851949:KIY851949 KSS851949:KSU851949 LCO851949:LCQ851949 LMK851949:LMM851949 LWG851949:LWI851949 MGC851949:MGE851949 MPY851949:MQA851949 MZU851949:MZW851949 NJQ851949:NJS851949 NTM851949:NTO851949 ODI851949:ODK851949 ONE851949:ONG851949 OXA851949:OXC851949 PGW851949:PGY851949 PQS851949:PQU851949 QAO851949:QAQ851949 QKK851949:QKM851949 QUG851949:QUI851949 REC851949:REE851949 RNY851949:ROA851949 RXU851949:RXW851949 SHQ851949:SHS851949 SRM851949:SRO851949 TBI851949:TBK851949 TLE851949:TLG851949 TVA851949:TVC851949 UEW851949:UEY851949 UOS851949:UOU851949 UYO851949:UYQ851949 VIK851949:VIM851949 VSG851949:VSI851949 WCC851949:WCE851949 WLY851949:WMA851949 WVU851949:WVW851949 JI917485:JK917485 TE917485:TG917485 ADA917485:ADC917485 AMW917485:AMY917485 AWS917485:AWU917485 BGO917485:BGQ917485 BQK917485:BQM917485 CAG917485:CAI917485 CKC917485:CKE917485 CTY917485:CUA917485 DDU917485:DDW917485 DNQ917485:DNS917485 DXM917485:DXO917485 EHI917485:EHK917485 ERE917485:ERG917485 FBA917485:FBC917485 FKW917485:FKY917485 FUS917485:FUU917485 GEO917485:GEQ917485 GOK917485:GOM917485 GYG917485:GYI917485 HIC917485:HIE917485 HRY917485:HSA917485 IBU917485:IBW917485 ILQ917485:ILS917485 IVM917485:IVO917485 JFI917485:JFK917485 JPE917485:JPG917485 JZA917485:JZC917485 KIW917485:KIY917485 KSS917485:KSU917485 LCO917485:LCQ917485 LMK917485:LMM917485 LWG917485:LWI917485 MGC917485:MGE917485 MPY917485:MQA917485 MZU917485:MZW917485 NJQ917485:NJS917485 NTM917485:NTO917485 ODI917485:ODK917485 ONE917485:ONG917485 OXA917485:OXC917485 PGW917485:PGY917485 PQS917485:PQU917485 QAO917485:QAQ917485 QKK917485:QKM917485 QUG917485:QUI917485 REC917485:REE917485 RNY917485:ROA917485 RXU917485:RXW917485 SHQ917485:SHS917485 SRM917485:SRO917485 TBI917485:TBK917485 TLE917485:TLG917485 TVA917485:TVC917485 UEW917485:UEY917485 UOS917485:UOU917485 UYO917485:UYQ917485 VIK917485:VIM917485 VSG917485:VSI917485 WCC917485:WCE917485 WLY917485:WMA917485 WVU917485:WVW917485 JI983021:JK983021 TE983021:TG983021 ADA983021:ADC983021 AMW983021:AMY983021 AWS983021:AWU983021 BGO983021:BGQ983021 BQK983021:BQM983021 CAG983021:CAI983021 CKC983021:CKE983021 CTY983021:CUA983021 DDU983021:DDW983021 DNQ983021:DNS983021 DXM983021:DXO983021 EHI983021:EHK983021 ERE983021:ERG983021 FBA983021:FBC983021 FKW983021:FKY983021 FUS983021:FUU983021 GEO983021:GEQ983021 GOK983021:GOM983021 GYG983021:GYI983021 HIC983021:HIE983021 HRY983021:HSA983021 IBU983021:IBW983021 ILQ983021:ILS983021 IVM983021:IVO983021 JFI983021:JFK983021 JPE983021:JPG983021 JZA983021:JZC983021 KIW983021:KIY983021 KSS983021:KSU983021 LCO983021:LCQ983021 LMK983021:LMM983021 LWG983021:LWI983021 MGC983021:MGE983021 MPY983021:MQA983021 MZU983021:MZW983021 NJQ983021:NJS983021 NTM983021:NTO983021 ODI983021:ODK983021 ONE983021:ONG983021 OXA983021:OXC983021 PGW983021:PGY983021 PQS983021:PQU983021 QAO983021:QAQ983021 QKK983021:QKM983021 QUG983021:QUI983021 REC983021:REE983021 RNY983021:ROA983021 RXU983021:RXW983021 SHQ983021:SHS983021 SRM983021:SRO983021 TBI983021:TBK983021 TLE983021:TLG983021 TVA983021:TVC983021 UEW983021:UEY983021 UOS983021:UOU983021 UYO983021:UYQ983021 VIK983021:VIM983021 VSG983021:VSI983021 WCC983021:WCE983021 WLY983021:WMA983021 WVU983021:WVW983021 WVU983071:WVW983071 JI23:JK23 TE23:TG23 ADA23:ADC23 AMW23:AMY23 AWS23:AWU23 BGO23:BGQ23 BQK23:BQM23 CAG23:CAI23 CKC23:CKE23 CTY23:CUA23 DDU23:DDW23 DNQ23:DNS23 DXM23:DXO23 EHI23:EHK23 ERE23:ERG23 FBA23:FBC23 FKW23:FKY23 FUS23:FUU23 GEO23:GEQ23 GOK23:GOM23 GYG23:GYI23 HIC23:HIE23 HRY23:HSA23 IBU23:IBW23 ILQ23:ILS23 IVM23:IVO23 JFI23:JFK23 JPE23:JPG23 JZA23:JZC23 KIW23:KIY23 KSS23:KSU23 LCO23:LCQ23 LMK23:LMM23 LWG23:LWI23 MGC23:MGE23 MPY23:MQA23 MZU23:MZW23 NJQ23:NJS23 NTM23:NTO23 ODI23:ODK23 ONE23:ONG23 OXA23:OXC23 PGW23:PGY23 PQS23:PQU23 QAO23:QAQ23 QKK23:QKM23 QUG23:QUI23 REC23:REE23 RNY23:ROA23 RXU23:RXW23 SHQ23:SHS23 SRM23:SRO23 TBI23:TBK23 TLE23:TLG23 TVA23:TVC23 UEW23:UEY23 UOS23:UOU23 UYO23:UYQ23 VIK23:VIM23 VSG23:VSI23 WCC23:WCE23 WLY23:WMA23 WVU23:WVW23 JI65507:JK65507 TE65507:TG65507 ADA65507:ADC65507 AMW65507:AMY65507 AWS65507:AWU65507 BGO65507:BGQ65507 BQK65507:BQM65507 CAG65507:CAI65507 CKC65507:CKE65507 CTY65507:CUA65507 DDU65507:DDW65507 DNQ65507:DNS65507 DXM65507:DXO65507 EHI65507:EHK65507 ERE65507:ERG65507 FBA65507:FBC65507 FKW65507:FKY65507 FUS65507:FUU65507 GEO65507:GEQ65507 GOK65507:GOM65507 GYG65507:GYI65507 HIC65507:HIE65507 HRY65507:HSA65507 IBU65507:IBW65507 ILQ65507:ILS65507 IVM65507:IVO65507 JFI65507:JFK65507 JPE65507:JPG65507 JZA65507:JZC65507 KIW65507:KIY65507 KSS65507:KSU65507 LCO65507:LCQ65507 LMK65507:LMM65507 LWG65507:LWI65507 MGC65507:MGE65507 MPY65507:MQA65507 MZU65507:MZW65507 NJQ65507:NJS65507 NTM65507:NTO65507 ODI65507:ODK65507 ONE65507:ONG65507 OXA65507:OXC65507 PGW65507:PGY65507 PQS65507:PQU65507 QAO65507:QAQ65507 QKK65507:QKM65507 QUG65507:QUI65507 REC65507:REE65507 RNY65507:ROA65507 RXU65507:RXW65507 SHQ65507:SHS65507 SRM65507:SRO65507 TBI65507:TBK65507 TLE65507:TLG65507 TVA65507:TVC65507 UEW65507:UEY65507 UOS65507:UOU65507 UYO65507:UYQ65507 VIK65507:VIM65507 VSG65507:VSI65507 WCC65507:WCE65507 WLY65507:WMA65507 WVU65507:WVW65507 JI131043:JK131043 TE131043:TG131043 ADA131043:ADC131043 AMW131043:AMY131043 AWS131043:AWU131043 BGO131043:BGQ131043 BQK131043:BQM131043 CAG131043:CAI131043 CKC131043:CKE131043 CTY131043:CUA131043 DDU131043:DDW131043 DNQ131043:DNS131043 DXM131043:DXO131043 EHI131043:EHK131043 ERE131043:ERG131043 FBA131043:FBC131043 FKW131043:FKY131043 FUS131043:FUU131043 GEO131043:GEQ131043 GOK131043:GOM131043 GYG131043:GYI131043 HIC131043:HIE131043 HRY131043:HSA131043 IBU131043:IBW131043 ILQ131043:ILS131043 IVM131043:IVO131043 JFI131043:JFK131043 JPE131043:JPG131043 JZA131043:JZC131043 KIW131043:KIY131043 KSS131043:KSU131043 LCO131043:LCQ131043 LMK131043:LMM131043 LWG131043:LWI131043 MGC131043:MGE131043 MPY131043:MQA131043 MZU131043:MZW131043 NJQ131043:NJS131043 NTM131043:NTO131043 ODI131043:ODK131043 ONE131043:ONG131043 OXA131043:OXC131043 PGW131043:PGY131043 PQS131043:PQU131043 QAO131043:QAQ131043 QKK131043:QKM131043 QUG131043:QUI131043 REC131043:REE131043 RNY131043:ROA131043 RXU131043:RXW131043 SHQ131043:SHS131043 SRM131043:SRO131043 TBI131043:TBK131043 TLE131043:TLG131043 TVA131043:TVC131043 UEW131043:UEY131043 UOS131043:UOU131043 UYO131043:UYQ131043 VIK131043:VIM131043 VSG131043:VSI131043 WCC131043:WCE131043 WLY131043:WMA131043 WVU131043:WVW131043 JI196579:JK196579 TE196579:TG196579 ADA196579:ADC196579 AMW196579:AMY196579 AWS196579:AWU196579 BGO196579:BGQ196579 BQK196579:BQM196579 CAG196579:CAI196579 CKC196579:CKE196579 CTY196579:CUA196579 DDU196579:DDW196579 DNQ196579:DNS196579 DXM196579:DXO196579 EHI196579:EHK196579 ERE196579:ERG196579 FBA196579:FBC196579 FKW196579:FKY196579 FUS196579:FUU196579 GEO196579:GEQ196579 GOK196579:GOM196579 GYG196579:GYI196579 HIC196579:HIE196579 HRY196579:HSA196579 IBU196579:IBW196579 ILQ196579:ILS196579 IVM196579:IVO196579 JFI196579:JFK196579 JPE196579:JPG196579 JZA196579:JZC196579 KIW196579:KIY196579 KSS196579:KSU196579 LCO196579:LCQ196579 LMK196579:LMM196579 LWG196579:LWI196579 MGC196579:MGE196579 MPY196579:MQA196579 MZU196579:MZW196579 NJQ196579:NJS196579 NTM196579:NTO196579 ODI196579:ODK196579 ONE196579:ONG196579 OXA196579:OXC196579 PGW196579:PGY196579 PQS196579:PQU196579 QAO196579:QAQ196579 QKK196579:QKM196579 QUG196579:QUI196579 REC196579:REE196579 RNY196579:ROA196579 RXU196579:RXW196579 SHQ196579:SHS196579 SRM196579:SRO196579 TBI196579:TBK196579 TLE196579:TLG196579 TVA196579:TVC196579 UEW196579:UEY196579 UOS196579:UOU196579 UYO196579:UYQ196579 VIK196579:VIM196579 VSG196579:VSI196579 WCC196579:WCE196579 WLY196579:WMA196579 WVU196579:WVW196579 JI262115:JK262115 TE262115:TG262115 ADA262115:ADC262115 AMW262115:AMY262115 AWS262115:AWU262115 BGO262115:BGQ262115 BQK262115:BQM262115 CAG262115:CAI262115 CKC262115:CKE262115 CTY262115:CUA262115 DDU262115:DDW262115 DNQ262115:DNS262115 DXM262115:DXO262115 EHI262115:EHK262115 ERE262115:ERG262115 FBA262115:FBC262115 FKW262115:FKY262115 FUS262115:FUU262115 GEO262115:GEQ262115 GOK262115:GOM262115 GYG262115:GYI262115 HIC262115:HIE262115 HRY262115:HSA262115 IBU262115:IBW262115 ILQ262115:ILS262115 IVM262115:IVO262115 JFI262115:JFK262115 JPE262115:JPG262115 JZA262115:JZC262115 KIW262115:KIY262115 KSS262115:KSU262115 LCO262115:LCQ262115 LMK262115:LMM262115 LWG262115:LWI262115 MGC262115:MGE262115 MPY262115:MQA262115 MZU262115:MZW262115 NJQ262115:NJS262115 NTM262115:NTO262115 ODI262115:ODK262115 ONE262115:ONG262115 OXA262115:OXC262115 PGW262115:PGY262115 PQS262115:PQU262115 QAO262115:QAQ262115 QKK262115:QKM262115 QUG262115:QUI262115 REC262115:REE262115 RNY262115:ROA262115 RXU262115:RXW262115 SHQ262115:SHS262115 SRM262115:SRO262115 TBI262115:TBK262115 TLE262115:TLG262115 TVA262115:TVC262115 UEW262115:UEY262115 UOS262115:UOU262115 UYO262115:UYQ262115 VIK262115:VIM262115 VSG262115:VSI262115 WCC262115:WCE262115 WLY262115:WMA262115 WVU262115:WVW262115 JI327651:JK327651 TE327651:TG327651 ADA327651:ADC327651 AMW327651:AMY327651 AWS327651:AWU327651 BGO327651:BGQ327651 BQK327651:BQM327651 CAG327651:CAI327651 CKC327651:CKE327651 CTY327651:CUA327651 DDU327651:DDW327651 DNQ327651:DNS327651 DXM327651:DXO327651 EHI327651:EHK327651 ERE327651:ERG327651 FBA327651:FBC327651 FKW327651:FKY327651 FUS327651:FUU327651 GEO327651:GEQ327651 GOK327651:GOM327651 GYG327651:GYI327651 HIC327651:HIE327651 HRY327651:HSA327651 IBU327651:IBW327651 ILQ327651:ILS327651 IVM327651:IVO327651 JFI327651:JFK327651 JPE327651:JPG327651 JZA327651:JZC327651 KIW327651:KIY327651 KSS327651:KSU327651 LCO327651:LCQ327651 LMK327651:LMM327651 LWG327651:LWI327651 MGC327651:MGE327651 MPY327651:MQA327651 MZU327651:MZW327651 NJQ327651:NJS327651 NTM327651:NTO327651 ODI327651:ODK327651 ONE327651:ONG327651 OXA327651:OXC327651 PGW327651:PGY327651 PQS327651:PQU327651 QAO327651:QAQ327651 QKK327651:QKM327651 QUG327651:QUI327651 REC327651:REE327651 RNY327651:ROA327651 RXU327651:RXW327651 SHQ327651:SHS327651 SRM327651:SRO327651 TBI327651:TBK327651 TLE327651:TLG327651 TVA327651:TVC327651 UEW327651:UEY327651 UOS327651:UOU327651 UYO327651:UYQ327651 VIK327651:VIM327651 VSG327651:VSI327651 WCC327651:WCE327651 WLY327651:WMA327651 WVU327651:WVW327651 JI393187:JK393187 TE393187:TG393187 ADA393187:ADC393187 AMW393187:AMY393187 AWS393187:AWU393187 BGO393187:BGQ393187 BQK393187:BQM393187 CAG393187:CAI393187 CKC393187:CKE393187 CTY393187:CUA393187 DDU393187:DDW393187 DNQ393187:DNS393187 DXM393187:DXO393187 EHI393187:EHK393187 ERE393187:ERG393187 FBA393187:FBC393187 FKW393187:FKY393187 FUS393187:FUU393187 GEO393187:GEQ393187 GOK393187:GOM393187 GYG393187:GYI393187 HIC393187:HIE393187 HRY393187:HSA393187 IBU393187:IBW393187 ILQ393187:ILS393187 IVM393187:IVO393187 JFI393187:JFK393187 JPE393187:JPG393187 JZA393187:JZC393187 KIW393187:KIY393187 KSS393187:KSU393187 LCO393187:LCQ393187 LMK393187:LMM393187 LWG393187:LWI393187 MGC393187:MGE393187 MPY393187:MQA393187 MZU393187:MZW393187 NJQ393187:NJS393187 NTM393187:NTO393187 ODI393187:ODK393187 ONE393187:ONG393187 OXA393187:OXC393187 PGW393187:PGY393187 PQS393187:PQU393187 QAO393187:QAQ393187 QKK393187:QKM393187 QUG393187:QUI393187 REC393187:REE393187 RNY393187:ROA393187 RXU393187:RXW393187 SHQ393187:SHS393187 SRM393187:SRO393187 TBI393187:TBK393187 TLE393187:TLG393187 TVA393187:TVC393187 UEW393187:UEY393187 UOS393187:UOU393187 UYO393187:UYQ393187 VIK393187:VIM393187 VSG393187:VSI393187 WCC393187:WCE393187 WLY393187:WMA393187 WVU393187:WVW393187 JI458723:JK458723 TE458723:TG458723 ADA458723:ADC458723 AMW458723:AMY458723 AWS458723:AWU458723 BGO458723:BGQ458723 BQK458723:BQM458723 CAG458723:CAI458723 CKC458723:CKE458723 CTY458723:CUA458723 DDU458723:DDW458723 DNQ458723:DNS458723 DXM458723:DXO458723 EHI458723:EHK458723 ERE458723:ERG458723 FBA458723:FBC458723 FKW458723:FKY458723 FUS458723:FUU458723 GEO458723:GEQ458723 GOK458723:GOM458723 GYG458723:GYI458723 HIC458723:HIE458723 HRY458723:HSA458723 IBU458723:IBW458723 ILQ458723:ILS458723 IVM458723:IVO458723 JFI458723:JFK458723 JPE458723:JPG458723 JZA458723:JZC458723 KIW458723:KIY458723 KSS458723:KSU458723 LCO458723:LCQ458723 LMK458723:LMM458723 LWG458723:LWI458723 MGC458723:MGE458723 MPY458723:MQA458723 MZU458723:MZW458723 NJQ458723:NJS458723 NTM458723:NTO458723 ODI458723:ODK458723 ONE458723:ONG458723 OXA458723:OXC458723 PGW458723:PGY458723 PQS458723:PQU458723 QAO458723:QAQ458723 QKK458723:QKM458723 QUG458723:QUI458723 REC458723:REE458723 RNY458723:ROA458723 RXU458723:RXW458723 SHQ458723:SHS458723 SRM458723:SRO458723 TBI458723:TBK458723 TLE458723:TLG458723 TVA458723:TVC458723 UEW458723:UEY458723 UOS458723:UOU458723 UYO458723:UYQ458723 VIK458723:VIM458723 VSG458723:VSI458723 WCC458723:WCE458723 WLY458723:WMA458723 WVU458723:WVW458723 JI524259:JK524259 TE524259:TG524259 ADA524259:ADC524259 AMW524259:AMY524259 AWS524259:AWU524259 BGO524259:BGQ524259 BQK524259:BQM524259 CAG524259:CAI524259 CKC524259:CKE524259 CTY524259:CUA524259 DDU524259:DDW524259 DNQ524259:DNS524259 DXM524259:DXO524259 EHI524259:EHK524259 ERE524259:ERG524259 FBA524259:FBC524259 FKW524259:FKY524259 FUS524259:FUU524259 GEO524259:GEQ524259 GOK524259:GOM524259 GYG524259:GYI524259 HIC524259:HIE524259 HRY524259:HSA524259 IBU524259:IBW524259 ILQ524259:ILS524259 IVM524259:IVO524259 JFI524259:JFK524259 JPE524259:JPG524259 JZA524259:JZC524259 KIW524259:KIY524259 KSS524259:KSU524259 LCO524259:LCQ524259 LMK524259:LMM524259 LWG524259:LWI524259 MGC524259:MGE524259 MPY524259:MQA524259 MZU524259:MZW524259 NJQ524259:NJS524259 NTM524259:NTO524259 ODI524259:ODK524259 ONE524259:ONG524259 OXA524259:OXC524259 PGW524259:PGY524259 PQS524259:PQU524259 QAO524259:QAQ524259 QKK524259:QKM524259 QUG524259:QUI524259 REC524259:REE524259 RNY524259:ROA524259 RXU524259:RXW524259 SHQ524259:SHS524259 SRM524259:SRO524259 TBI524259:TBK524259 TLE524259:TLG524259 TVA524259:TVC524259 UEW524259:UEY524259 UOS524259:UOU524259 UYO524259:UYQ524259 VIK524259:VIM524259 VSG524259:VSI524259 WCC524259:WCE524259 WLY524259:WMA524259 WVU524259:WVW524259 JI589795:JK589795 TE589795:TG589795 ADA589795:ADC589795 AMW589795:AMY589795 AWS589795:AWU589795 BGO589795:BGQ589795 BQK589795:BQM589795 CAG589795:CAI589795 CKC589795:CKE589795 CTY589795:CUA589795 DDU589795:DDW589795 DNQ589795:DNS589795 DXM589795:DXO589795 EHI589795:EHK589795 ERE589795:ERG589795 FBA589795:FBC589795 FKW589795:FKY589795 FUS589795:FUU589795 GEO589795:GEQ589795 GOK589795:GOM589795 GYG589795:GYI589795 HIC589795:HIE589795 HRY589795:HSA589795 IBU589795:IBW589795 ILQ589795:ILS589795 IVM589795:IVO589795 JFI589795:JFK589795 JPE589795:JPG589795 JZA589795:JZC589795 KIW589795:KIY589795 KSS589795:KSU589795 LCO589795:LCQ589795 LMK589795:LMM589795 LWG589795:LWI589795 MGC589795:MGE589795 MPY589795:MQA589795 MZU589795:MZW589795 NJQ589795:NJS589795 NTM589795:NTO589795 ODI589795:ODK589795 ONE589795:ONG589795 OXA589795:OXC589795 PGW589795:PGY589795 PQS589795:PQU589795 QAO589795:QAQ589795 QKK589795:QKM589795 QUG589795:QUI589795 REC589795:REE589795 RNY589795:ROA589795 RXU589795:RXW589795 SHQ589795:SHS589795 SRM589795:SRO589795 TBI589795:TBK589795 TLE589795:TLG589795 TVA589795:TVC589795 UEW589795:UEY589795 UOS589795:UOU589795 UYO589795:UYQ589795 VIK589795:VIM589795 VSG589795:VSI589795 WCC589795:WCE589795 WLY589795:WMA589795 WVU589795:WVW589795 JI655331:JK655331 TE655331:TG655331 ADA655331:ADC655331 AMW655331:AMY655331 AWS655331:AWU655331 BGO655331:BGQ655331 BQK655331:BQM655331 CAG655331:CAI655331 CKC655331:CKE655331 CTY655331:CUA655331 DDU655331:DDW655331 DNQ655331:DNS655331 DXM655331:DXO655331 EHI655331:EHK655331 ERE655331:ERG655331 FBA655331:FBC655331 FKW655331:FKY655331 FUS655331:FUU655331 GEO655331:GEQ655331 GOK655331:GOM655331 GYG655331:GYI655331 HIC655331:HIE655331 HRY655331:HSA655331 IBU655331:IBW655331 ILQ655331:ILS655331 IVM655331:IVO655331 JFI655331:JFK655331 JPE655331:JPG655331 JZA655331:JZC655331 KIW655331:KIY655331 KSS655331:KSU655331 LCO655331:LCQ655331 LMK655331:LMM655331 LWG655331:LWI655331 MGC655331:MGE655331 MPY655331:MQA655331 MZU655331:MZW655331 NJQ655331:NJS655331 NTM655331:NTO655331 ODI655331:ODK655331 ONE655331:ONG655331 OXA655331:OXC655331 PGW655331:PGY655331 PQS655331:PQU655331 QAO655331:QAQ655331 QKK655331:QKM655331 QUG655331:QUI655331 REC655331:REE655331 RNY655331:ROA655331 RXU655331:RXW655331 SHQ655331:SHS655331 SRM655331:SRO655331 TBI655331:TBK655331 TLE655331:TLG655331 TVA655331:TVC655331 UEW655331:UEY655331 UOS655331:UOU655331 UYO655331:UYQ655331 VIK655331:VIM655331 VSG655331:VSI655331 WCC655331:WCE655331 WLY655331:WMA655331 WVU655331:WVW655331 JI720867:JK720867 TE720867:TG720867 ADA720867:ADC720867 AMW720867:AMY720867 AWS720867:AWU720867 BGO720867:BGQ720867 BQK720867:BQM720867 CAG720867:CAI720867 CKC720867:CKE720867 CTY720867:CUA720867 DDU720867:DDW720867 DNQ720867:DNS720867 DXM720867:DXO720867 EHI720867:EHK720867 ERE720867:ERG720867 FBA720867:FBC720867 FKW720867:FKY720867 FUS720867:FUU720867 GEO720867:GEQ720867 GOK720867:GOM720867 GYG720867:GYI720867 HIC720867:HIE720867 HRY720867:HSA720867 IBU720867:IBW720867 ILQ720867:ILS720867 IVM720867:IVO720867 JFI720867:JFK720867 JPE720867:JPG720867 JZA720867:JZC720867 KIW720867:KIY720867 KSS720867:KSU720867 LCO720867:LCQ720867 LMK720867:LMM720867 LWG720867:LWI720867 MGC720867:MGE720867 MPY720867:MQA720867 MZU720867:MZW720867 NJQ720867:NJS720867 NTM720867:NTO720867 ODI720867:ODK720867 ONE720867:ONG720867 OXA720867:OXC720867 PGW720867:PGY720867 PQS720867:PQU720867 QAO720867:QAQ720867 QKK720867:QKM720867 QUG720867:QUI720867 REC720867:REE720867 RNY720867:ROA720867 RXU720867:RXW720867 SHQ720867:SHS720867 SRM720867:SRO720867 TBI720867:TBK720867 TLE720867:TLG720867 TVA720867:TVC720867 UEW720867:UEY720867 UOS720867:UOU720867 UYO720867:UYQ720867 VIK720867:VIM720867 VSG720867:VSI720867 WCC720867:WCE720867 WLY720867:WMA720867 WVU720867:WVW720867 JI786403:JK786403 TE786403:TG786403 ADA786403:ADC786403 AMW786403:AMY786403 AWS786403:AWU786403 BGO786403:BGQ786403 BQK786403:BQM786403 CAG786403:CAI786403 CKC786403:CKE786403 CTY786403:CUA786403 DDU786403:DDW786403 DNQ786403:DNS786403 DXM786403:DXO786403 EHI786403:EHK786403 ERE786403:ERG786403 FBA786403:FBC786403 FKW786403:FKY786403 FUS786403:FUU786403 GEO786403:GEQ786403 GOK786403:GOM786403 GYG786403:GYI786403 HIC786403:HIE786403 HRY786403:HSA786403 IBU786403:IBW786403 ILQ786403:ILS786403 IVM786403:IVO786403 JFI786403:JFK786403 JPE786403:JPG786403 JZA786403:JZC786403 KIW786403:KIY786403 KSS786403:KSU786403 LCO786403:LCQ786403 LMK786403:LMM786403 LWG786403:LWI786403 MGC786403:MGE786403 MPY786403:MQA786403 MZU786403:MZW786403 NJQ786403:NJS786403 NTM786403:NTO786403 ODI786403:ODK786403 ONE786403:ONG786403 OXA786403:OXC786403 PGW786403:PGY786403 PQS786403:PQU786403 QAO786403:QAQ786403 QKK786403:QKM786403 QUG786403:QUI786403 REC786403:REE786403 RNY786403:ROA786403 RXU786403:RXW786403 SHQ786403:SHS786403 SRM786403:SRO786403 TBI786403:TBK786403 TLE786403:TLG786403 TVA786403:TVC786403 UEW786403:UEY786403 UOS786403:UOU786403 UYO786403:UYQ786403 VIK786403:VIM786403 VSG786403:VSI786403 WCC786403:WCE786403 WLY786403:WMA786403 WVU786403:WVW786403 JI851939:JK851939 TE851939:TG851939 ADA851939:ADC851939 AMW851939:AMY851939 AWS851939:AWU851939 BGO851939:BGQ851939 BQK851939:BQM851939 CAG851939:CAI851939 CKC851939:CKE851939 CTY851939:CUA851939 DDU851939:DDW851939 DNQ851939:DNS851939 DXM851939:DXO851939 EHI851939:EHK851939 ERE851939:ERG851939 FBA851939:FBC851939 FKW851939:FKY851939 FUS851939:FUU851939 GEO851939:GEQ851939 GOK851939:GOM851939 GYG851939:GYI851939 HIC851939:HIE851939 HRY851939:HSA851939 IBU851939:IBW851939 ILQ851939:ILS851939 IVM851939:IVO851939 JFI851939:JFK851939 JPE851939:JPG851939 JZA851939:JZC851939 KIW851939:KIY851939 KSS851939:KSU851939 LCO851939:LCQ851939 LMK851939:LMM851939 LWG851939:LWI851939 MGC851939:MGE851939 MPY851939:MQA851939 MZU851939:MZW851939 NJQ851939:NJS851939 NTM851939:NTO851939 ODI851939:ODK851939 ONE851939:ONG851939 OXA851939:OXC851939 PGW851939:PGY851939 PQS851939:PQU851939 QAO851939:QAQ851939 QKK851939:QKM851939 QUG851939:QUI851939 REC851939:REE851939 RNY851939:ROA851939 RXU851939:RXW851939 SHQ851939:SHS851939 SRM851939:SRO851939 TBI851939:TBK851939 TLE851939:TLG851939 TVA851939:TVC851939 UEW851939:UEY851939 UOS851939:UOU851939 UYO851939:UYQ851939 VIK851939:VIM851939 VSG851939:VSI851939 WCC851939:WCE851939 WLY851939:WMA851939 WVU851939:WVW851939 JI917475:JK917475 TE917475:TG917475 ADA917475:ADC917475 AMW917475:AMY917475 AWS917475:AWU917475 BGO917475:BGQ917475 BQK917475:BQM917475 CAG917475:CAI917475 CKC917475:CKE917475 CTY917475:CUA917475 DDU917475:DDW917475 DNQ917475:DNS917475 DXM917475:DXO917475 EHI917475:EHK917475 ERE917475:ERG917475 FBA917475:FBC917475 FKW917475:FKY917475 FUS917475:FUU917475 GEO917475:GEQ917475 GOK917475:GOM917475 GYG917475:GYI917475 HIC917475:HIE917475 HRY917475:HSA917475 IBU917475:IBW917475 ILQ917475:ILS917475 IVM917475:IVO917475 JFI917475:JFK917475 JPE917475:JPG917475 JZA917475:JZC917475 KIW917475:KIY917475 KSS917475:KSU917475 LCO917475:LCQ917475 LMK917475:LMM917475 LWG917475:LWI917475 MGC917475:MGE917475 MPY917475:MQA917475 MZU917475:MZW917475 NJQ917475:NJS917475 NTM917475:NTO917475 ODI917475:ODK917475 ONE917475:ONG917475 OXA917475:OXC917475 PGW917475:PGY917475 PQS917475:PQU917475 QAO917475:QAQ917475 QKK917475:QKM917475 QUG917475:QUI917475 REC917475:REE917475 RNY917475:ROA917475 RXU917475:RXW917475 SHQ917475:SHS917475 SRM917475:SRO917475 TBI917475:TBK917475 TLE917475:TLG917475 TVA917475:TVC917475 UEW917475:UEY917475 UOS917475:UOU917475 UYO917475:UYQ917475 VIK917475:VIM917475 VSG917475:VSI917475 WCC917475:WCE917475 WLY917475:WMA917475 WVU917475:WVW917475 JI983011:JK983011 TE983011:TG983011 ADA983011:ADC983011 AMW983011:AMY983011 AWS983011:AWU983011 BGO983011:BGQ983011 BQK983011:BQM983011 CAG983011:CAI983011 CKC983011:CKE983011 CTY983011:CUA983011 DDU983011:DDW983011 DNQ983011:DNS983011 DXM983011:DXO983011 EHI983011:EHK983011 ERE983011:ERG983011 FBA983011:FBC983011 FKW983011:FKY983011 FUS983011:FUU983011 GEO983011:GEQ983011 GOK983011:GOM983011 GYG983011:GYI983011 HIC983011:HIE983011 HRY983011:HSA983011 IBU983011:IBW983011 ILQ983011:ILS983011 IVM983011:IVO983011 JFI983011:JFK983011 JPE983011:JPG983011 JZA983011:JZC983011 KIW983011:KIY983011 KSS983011:KSU983011 LCO983011:LCQ983011 LMK983011:LMM983011 LWG983011:LWI983011 MGC983011:MGE983011 MPY983011:MQA983011 MZU983011:MZW983011 NJQ983011:NJS983011 NTM983011:NTO983011 ODI983011:ODK983011 ONE983011:ONG983011 OXA983011:OXC983011 PGW983011:PGY983011 PQS983011:PQU983011 QAO983011:QAQ983011 QKK983011:QKM983011 QUG983011:QUI983011 REC983011:REE983011 RNY983011:ROA983011 RXU983011:RXW983011 SHQ983011:SHS983011 SRM983011:SRO983011 TBI983011:TBK983011 TLE983011:TLG983011 TVA983011:TVC983011 UEW983011:UEY983011 UOS983011:UOU983011 UYO983011:UYQ983011 VIK983011:VIM983011 VSG983011:VSI983011 WCC983011:WCE983011 WLY983011:WMA983011 WVU983011:WVW983011 JI43:JK43 TE43:TG43 ADA43:ADC43 AMW43:AMY43 AWS43:AWU43 BGO43:BGQ43 BQK43:BQM43 CAG43:CAI43 CKC43:CKE43 CTY43:CUA43 DDU43:DDW43 DNQ43:DNS43 DXM43:DXO43 EHI43:EHK43 ERE43:ERG43 FBA43:FBC43 FKW43:FKY43 FUS43:FUU43 GEO43:GEQ43 GOK43:GOM43 GYG43:GYI43 HIC43:HIE43 HRY43:HSA43 IBU43:IBW43 ILQ43:ILS43 IVM43:IVO43 JFI43:JFK43 JPE43:JPG43 JZA43:JZC43 KIW43:KIY43 KSS43:KSU43 LCO43:LCQ43 LMK43:LMM43 LWG43:LWI43 MGC43:MGE43 MPY43:MQA43 MZU43:MZW43 NJQ43:NJS43 NTM43:NTO43 ODI43:ODK43 ONE43:ONG43 OXA43:OXC43 PGW43:PGY43 PQS43:PQU43 QAO43:QAQ43 QKK43:QKM43 QUG43:QUI43 REC43:REE43 RNY43:ROA43 RXU43:RXW43 SHQ43:SHS43 SRM43:SRO43 TBI43:TBK43 TLE43:TLG43 TVA43:TVC43 UEW43:UEY43 UOS43:UOU43 UYO43:UYQ43 VIK43:VIM43 VSG43:VSI43 WCC43:WCE43 WLY43:WMA43 WVU43:WVW43 JI65527:JK65527 TE65527:TG65527 ADA65527:ADC65527 AMW65527:AMY65527 AWS65527:AWU65527 BGO65527:BGQ65527 BQK65527:BQM65527 CAG65527:CAI65527 CKC65527:CKE65527 CTY65527:CUA65527 DDU65527:DDW65527 DNQ65527:DNS65527 DXM65527:DXO65527 EHI65527:EHK65527 ERE65527:ERG65527 FBA65527:FBC65527 FKW65527:FKY65527 FUS65527:FUU65527 GEO65527:GEQ65527 GOK65527:GOM65527 GYG65527:GYI65527 HIC65527:HIE65527 HRY65527:HSA65527 IBU65527:IBW65527 ILQ65527:ILS65527 IVM65527:IVO65527 JFI65527:JFK65527 JPE65527:JPG65527 JZA65527:JZC65527 KIW65527:KIY65527 KSS65527:KSU65527 LCO65527:LCQ65527 LMK65527:LMM65527 LWG65527:LWI65527 MGC65527:MGE65527 MPY65527:MQA65527 MZU65527:MZW65527 NJQ65527:NJS65527 NTM65527:NTO65527 ODI65527:ODK65527 ONE65527:ONG65527 OXA65527:OXC65527 PGW65527:PGY65527 PQS65527:PQU65527 QAO65527:QAQ65527 QKK65527:QKM65527 QUG65527:QUI65527 REC65527:REE65527 RNY65527:ROA65527 RXU65527:RXW65527 SHQ65527:SHS65527 SRM65527:SRO65527 TBI65527:TBK65527 TLE65527:TLG65527 TVA65527:TVC65527 UEW65527:UEY65527 UOS65527:UOU65527 UYO65527:UYQ65527 VIK65527:VIM65527 VSG65527:VSI65527 WCC65527:WCE65527 WLY65527:WMA65527 WVU65527:WVW65527 JI131063:JK131063 TE131063:TG131063 ADA131063:ADC131063 AMW131063:AMY131063 AWS131063:AWU131063 BGO131063:BGQ131063 BQK131063:BQM131063 CAG131063:CAI131063 CKC131063:CKE131063 CTY131063:CUA131063 DDU131063:DDW131063 DNQ131063:DNS131063 DXM131063:DXO131063 EHI131063:EHK131063 ERE131063:ERG131063 FBA131063:FBC131063 FKW131063:FKY131063 FUS131063:FUU131063 GEO131063:GEQ131063 GOK131063:GOM131063 GYG131063:GYI131063 HIC131063:HIE131063 HRY131063:HSA131063 IBU131063:IBW131063 ILQ131063:ILS131063 IVM131063:IVO131063 JFI131063:JFK131063 JPE131063:JPG131063 JZA131063:JZC131063 KIW131063:KIY131063 KSS131063:KSU131063 LCO131063:LCQ131063 LMK131063:LMM131063 LWG131063:LWI131063 MGC131063:MGE131063 MPY131063:MQA131063 MZU131063:MZW131063 NJQ131063:NJS131063 NTM131063:NTO131063 ODI131063:ODK131063 ONE131063:ONG131063 OXA131063:OXC131063 PGW131063:PGY131063 PQS131063:PQU131063 QAO131063:QAQ131063 QKK131063:QKM131063 QUG131063:QUI131063 REC131063:REE131063 RNY131063:ROA131063 RXU131063:RXW131063 SHQ131063:SHS131063 SRM131063:SRO131063 TBI131063:TBK131063 TLE131063:TLG131063 TVA131063:TVC131063 UEW131063:UEY131063 UOS131063:UOU131063 UYO131063:UYQ131063 VIK131063:VIM131063 VSG131063:VSI131063 WCC131063:WCE131063 WLY131063:WMA131063 WVU131063:WVW131063 JI196599:JK196599 TE196599:TG196599 ADA196599:ADC196599 AMW196599:AMY196599 AWS196599:AWU196599 BGO196599:BGQ196599 BQK196599:BQM196599 CAG196599:CAI196599 CKC196599:CKE196599 CTY196599:CUA196599 DDU196599:DDW196599 DNQ196599:DNS196599 DXM196599:DXO196599 EHI196599:EHK196599 ERE196599:ERG196599 FBA196599:FBC196599 FKW196599:FKY196599 FUS196599:FUU196599 GEO196599:GEQ196599 GOK196599:GOM196599 GYG196599:GYI196599 HIC196599:HIE196599 HRY196599:HSA196599 IBU196599:IBW196599 ILQ196599:ILS196599 IVM196599:IVO196599 JFI196599:JFK196599 JPE196599:JPG196599 JZA196599:JZC196599 KIW196599:KIY196599 KSS196599:KSU196599 LCO196599:LCQ196599 LMK196599:LMM196599 LWG196599:LWI196599 MGC196599:MGE196599 MPY196599:MQA196599 MZU196599:MZW196599 NJQ196599:NJS196599 NTM196599:NTO196599 ODI196599:ODK196599 ONE196599:ONG196599 OXA196599:OXC196599 PGW196599:PGY196599 PQS196599:PQU196599 QAO196599:QAQ196599 QKK196599:QKM196599 QUG196599:QUI196599 REC196599:REE196599 RNY196599:ROA196599 RXU196599:RXW196599 SHQ196599:SHS196599 SRM196599:SRO196599 TBI196599:TBK196599 TLE196599:TLG196599 TVA196599:TVC196599 UEW196599:UEY196599 UOS196599:UOU196599 UYO196599:UYQ196599 VIK196599:VIM196599 VSG196599:VSI196599 WCC196599:WCE196599 WLY196599:WMA196599 WVU196599:WVW196599 JI262135:JK262135 TE262135:TG262135 ADA262135:ADC262135 AMW262135:AMY262135 AWS262135:AWU262135 BGO262135:BGQ262135 BQK262135:BQM262135 CAG262135:CAI262135 CKC262135:CKE262135 CTY262135:CUA262135 DDU262135:DDW262135 DNQ262135:DNS262135 DXM262135:DXO262135 EHI262135:EHK262135 ERE262135:ERG262135 FBA262135:FBC262135 FKW262135:FKY262135 FUS262135:FUU262135 GEO262135:GEQ262135 GOK262135:GOM262135 GYG262135:GYI262135 HIC262135:HIE262135 HRY262135:HSA262135 IBU262135:IBW262135 ILQ262135:ILS262135 IVM262135:IVO262135 JFI262135:JFK262135 JPE262135:JPG262135 JZA262135:JZC262135 KIW262135:KIY262135 KSS262135:KSU262135 LCO262135:LCQ262135 LMK262135:LMM262135 LWG262135:LWI262135 MGC262135:MGE262135 MPY262135:MQA262135 MZU262135:MZW262135 NJQ262135:NJS262135 NTM262135:NTO262135 ODI262135:ODK262135 ONE262135:ONG262135 OXA262135:OXC262135 PGW262135:PGY262135 PQS262135:PQU262135 QAO262135:QAQ262135 QKK262135:QKM262135 QUG262135:QUI262135 REC262135:REE262135 RNY262135:ROA262135 RXU262135:RXW262135 SHQ262135:SHS262135 SRM262135:SRO262135 TBI262135:TBK262135 TLE262135:TLG262135 TVA262135:TVC262135 UEW262135:UEY262135 UOS262135:UOU262135 UYO262135:UYQ262135 VIK262135:VIM262135 VSG262135:VSI262135 WCC262135:WCE262135 WLY262135:WMA262135 WVU262135:WVW262135 JI327671:JK327671 TE327671:TG327671 ADA327671:ADC327671 AMW327671:AMY327671 AWS327671:AWU327671 BGO327671:BGQ327671 BQK327671:BQM327671 CAG327671:CAI327671 CKC327671:CKE327671 CTY327671:CUA327671 DDU327671:DDW327671 DNQ327671:DNS327671 DXM327671:DXO327671 EHI327671:EHK327671 ERE327671:ERG327671 FBA327671:FBC327671 FKW327671:FKY327671 FUS327671:FUU327671 GEO327671:GEQ327671 GOK327671:GOM327671 GYG327671:GYI327671 HIC327671:HIE327671 HRY327671:HSA327671 IBU327671:IBW327671 ILQ327671:ILS327671 IVM327671:IVO327671 JFI327671:JFK327671 JPE327671:JPG327671 JZA327671:JZC327671 KIW327671:KIY327671 KSS327671:KSU327671 LCO327671:LCQ327671 LMK327671:LMM327671 LWG327671:LWI327671 MGC327671:MGE327671 MPY327671:MQA327671 MZU327671:MZW327671 NJQ327671:NJS327671 NTM327671:NTO327671 ODI327671:ODK327671 ONE327671:ONG327671 OXA327671:OXC327671 PGW327671:PGY327671 PQS327671:PQU327671 QAO327671:QAQ327671 QKK327671:QKM327671 QUG327671:QUI327671 REC327671:REE327671 RNY327671:ROA327671 RXU327671:RXW327671 SHQ327671:SHS327671 SRM327671:SRO327671 TBI327671:TBK327671 TLE327671:TLG327671 TVA327671:TVC327671 UEW327671:UEY327671 UOS327671:UOU327671 UYO327671:UYQ327671 VIK327671:VIM327671 VSG327671:VSI327671 WCC327671:WCE327671 WLY327671:WMA327671 WVU327671:WVW327671 JI393207:JK393207 TE393207:TG393207 ADA393207:ADC393207 AMW393207:AMY393207 AWS393207:AWU393207 BGO393207:BGQ393207 BQK393207:BQM393207 CAG393207:CAI393207 CKC393207:CKE393207 CTY393207:CUA393207 DDU393207:DDW393207 DNQ393207:DNS393207 DXM393207:DXO393207 EHI393207:EHK393207 ERE393207:ERG393207 FBA393207:FBC393207 FKW393207:FKY393207 FUS393207:FUU393207 GEO393207:GEQ393207 GOK393207:GOM393207 GYG393207:GYI393207 HIC393207:HIE393207 HRY393207:HSA393207 IBU393207:IBW393207 ILQ393207:ILS393207 IVM393207:IVO393207 JFI393207:JFK393207 JPE393207:JPG393207 JZA393207:JZC393207 KIW393207:KIY393207 KSS393207:KSU393207 LCO393207:LCQ393207 LMK393207:LMM393207 LWG393207:LWI393207 MGC393207:MGE393207 MPY393207:MQA393207 MZU393207:MZW393207 NJQ393207:NJS393207 NTM393207:NTO393207 ODI393207:ODK393207 ONE393207:ONG393207 OXA393207:OXC393207 PGW393207:PGY393207 PQS393207:PQU393207 QAO393207:QAQ393207 QKK393207:QKM393207 QUG393207:QUI393207 REC393207:REE393207 RNY393207:ROA393207 RXU393207:RXW393207 SHQ393207:SHS393207 SRM393207:SRO393207 TBI393207:TBK393207 TLE393207:TLG393207 TVA393207:TVC393207 UEW393207:UEY393207 UOS393207:UOU393207 UYO393207:UYQ393207 VIK393207:VIM393207 VSG393207:VSI393207 WCC393207:WCE393207 WLY393207:WMA393207 WVU393207:WVW393207 JI458743:JK458743 TE458743:TG458743 ADA458743:ADC458743 AMW458743:AMY458743 AWS458743:AWU458743 BGO458743:BGQ458743 BQK458743:BQM458743 CAG458743:CAI458743 CKC458743:CKE458743 CTY458743:CUA458743 DDU458743:DDW458743 DNQ458743:DNS458743 DXM458743:DXO458743 EHI458743:EHK458743 ERE458743:ERG458743 FBA458743:FBC458743 FKW458743:FKY458743 FUS458743:FUU458743 GEO458743:GEQ458743 GOK458743:GOM458743 GYG458743:GYI458743 HIC458743:HIE458743 HRY458743:HSA458743 IBU458743:IBW458743 ILQ458743:ILS458743 IVM458743:IVO458743 JFI458743:JFK458743 JPE458743:JPG458743 JZA458743:JZC458743 KIW458743:KIY458743 KSS458743:KSU458743 LCO458743:LCQ458743 LMK458743:LMM458743 LWG458743:LWI458743 MGC458743:MGE458743 MPY458743:MQA458743 MZU458743:MZW458743 NJQ458743:NJS458743 NTM458743:NTO458743 ODI458743:ODK458743 ONE458743:ONG458743 OXA458743:OXC458743 PGW458743:PGY458743 PQS458743:PQU458743 QAO458743:QAQ458743 QKK458743:QKM458743 QUG458743:QUI458743 REC458743:REE458743 RNY458743:ROA458743 RXU458743:RXW458743 SHQ458743:SHS458743 SRM458743:SRO458743 TBI458743:TBK458743 TLE458743:TLG458743 TVA458743:TVC458743 UEW458743:UEY458743 UOS458743:UOU458743 UYO458743:UYQ458743 VIK458743:VIM458743 VSG458743:VSI458743 WCC458743:WCE458743 WLY458743:WMA458743 WVU458743:WVW458743 JI524279:JK524279 TE524279:TG524279 ADA524279:ADC524279 AMW524279:AMY524279 AWS524279:AWU524279 BGO524279:BGQ524279 BQK524279:BQM524279 CAG524279:CAI524279 CKC524279:CKE524279 CTY524279:CUA524279 DDU524279:DDW524279 DNQ524279:DNS524279 DXM524279:DXO524279 EHI524279:EHK524279 ERE524279:ERG524279 FBA524279:FBC524279 FKW524279:FKY524279 FUS524279:FUU524279 GEO524279:GEQ524279 GOK524279:GOM524279 GYG524279:GYI524279 HIC524279:HIE524279 HRY524279:HSA524279 IBU524279:IBW524279 ILQ524279:ILS524279 IVM524279:IVO524279 JFI524279:JFK524279 JPE524279:JPG524279 JZA524279:JZC524279 KIW524279:KIY524279 KSS524279:KSU524279 LCO524279:LCQ524279 LMK524279:LMM524279 LWG524279:LWI524279 MGC524279:MGE524279 MPY524279:MQA524279 MZU524279:MZW524279 NJQ524279:NJS524279 NTM524279:NTO524279 ODI524279:ODK524279 ONE524279:ONG524279 OXA524279:OXC524279 PGW524279:PGY524279 PQS524279:PQU524279 QAO524279:QAQ524279 QKK524279:QKM524279 QUG524279:QUI524279 REC524279:REE524279 RNY524279:ROA524279 RXU524279:RXW524279 SHQ524279:SHS524279 SRM524279:SRO524279 TBI524279:TBK524279 TLE524279:TLG524279 TVA524279:TVC524279 UEW524279:UEY524279 UOS524279:UOU524279 UYO524279:UYQ524279 VIK524279:VIM524279 VSG524279:VSI524279 WCC524279:WCE524279 WLY524279:WMA524279 WVU524279:WVW524279 JI589815:JK589815 TE589815:TG589815 ADA589815:ADC589815 AMW589815:AMY589815 AWS589815:AWU589815 BGO589815:BGQ589815 BQK589815:BQM589815 CAG589815:CAI589815 CKC589815:CKE589815 CTY589815:CUA589815 DDU589815:DDW589815 DNQ589815:DNS589815 DXM589815:DXO589815 EHI589815:EHK589815 ERE589815:ERG589815 FBA589815:FBC589815 FKW589815:FKY589815 FUS589815:FUU589815 GEO589815:GEQ589815 GOK589815:GOM589815 GYG589815:GYI589815 HIC589815:HIE589815 HRY589815:HSA589815 IBU589815:IBW589815 ILQ589815:ILS589815 IVM589815:IVO589815 JFI589815:JFK589815 JPE589815:JPG589815 JZA589815:JZC589815 KIW589815:KIY589815 KSS589815:KSU589815 LCO589815:LCQ589815 LMK589815:LMM589815 LWG589815:LWI589815 MGC589815:MGE589815 MPY589815:MQA589815 MZU589815:MZW589815 NJQ589815:NJS589815 NTM589815:NTO589815 ODI589815:ODK589815 ONE589815:ONG589815 OXA589815:OXC589815 PGW589815:PGY589815 PQS589815:PQU589815 QAO589815:QAQ589815 QKK589815:QKM589815 QUG589815:QUI589815 REC589815:REE589815 RNY589815:ROA589815 RXU589815:RXW589815 SHQ589815:SHS589815 SRM589815:SRO589815 TBI589815:TBK589815 TLE589815:TLG589815 TVA589815:TVC589815 UEW589815:UEY589815 UOS589815:UOU589815 UYO589815:UYQ589815 VIK589815:VIM589815 VSG589815:VSI589815 WCC589815:WCE589815 WLY589815:WMA589815 WVU589815:WVW589815 JI655351:JK655351 TE655351:TG655351 ADA655351:ADC655351 AMW655351:AMY655351 AWS655351:AWU655351 BGO655351:BGQ655351 BQK655351:BQM655351 CAG655351:CAI655351 CKC655351:CKE655351 CTY655351:CUA655351 DDU655351:DDW655351 DNQ655351:DNS655351 DXM655351:DXO655351 EHI655351:EHK655351 ERE655351:ERG655351 FBA655351:FBC655351 FKW655351:FKY655351 FUS655351:FUU655351 GEO655351:GEQ655351 GOK655351:GOM655351 GYG655351:GYI655351 HIC655351:HIE655351 HRY655351:HSA655351 IBU655351:IBW655351 ILQ655351:ILS655351 IVM655351:IVO655351 JFI655351:JFK655351 JPE655351:JPG655351 JZA655351:JZC655351 KIW655351:KIY655351 KSS655351:KSU655351 LCO655351:LCQ655351 LMK655351:LMM655351 LWG655351:LWI655351 MGC655351:MGE655351 MPY655351:MQA655351 MZU655351:MZW655351 NJQ655351:NJS655351 NTM655351:NTO655351 ODI655351:ODK655351 ONE655351:ONG655351 OXA655351:OXC655351 PGW655351:PGY655351 PQS655351:PQU655351 QAO655351:QAQ655351 QKK655351:QKM655351 QUG655351:QUI655351 REC655351:REE655351 RNY655351:ROA655351 RXU655351:RXW655351 SHQ655351:SHS655351 SRM655351:SRO655351 TBI655351:TBK655351 TLE655351:TLG655351 TVA655351:TVC655351 UEW655351:UEY655351 UOS655351:UOU655351 UYO655351:UYQ655351 VIK655351:VIM655351 VSG655351:VSI655351 WCC655351:WCE655351 WLY655351:WMA655351 WVU655351:WVW655351 JI720887:JK720887 TE720887:TG720887 ADA720887:ADC720887 AMW720887:AMY720887 AWS720887:AWU720887 BGO720887:BGQ720887 BQK720887:BQM720887 CAG720887:CAI720887 CKC720887:CKE720887 CTY720887:CUA720887 DDU720887:DDW720887 DNQ720887:DNS720887 DXM720887:DXO720887 EHI720887:EHK720887 ERE720887:ERG720887 FBA720887:FBC720887 FKW720887:FKY720887 FUS720887:FUU720887 GEO720887:GEQ720887 GOK720887:GOM720887 GYG720887:GYI720887 HIC720887:HIE720887 HRY720887:HSA720887 IBU720887:IBW720887 ILQ720887:ILS720887 IVM720887:IVO720887 JFI720887:JFK720887 JPE720887:JPG720887 JZA720887:JZC720887 KIW720887:KIY720887 KSS720887:KSU720887 LCO720887:LCQ720887 LMK720887:LMM720887 LWG720887:LWI720887 MGC720887:MGE720887 MPY720887:MQA720887 MZU720887:MZW720887 NJQ720887:NJS720887 NTM720887:NTO720887 ODI720887:ODK720887 ONE720887:ONG720887 OXA720887:OXC720887 PGW720887:PGY720887 PQS720887:PQU720887 QAO720887:QAQ720887 QKK720887:QKM720887 QUG720887:QUI720887 REC720887:REE720887 RNY720887:ROA720887 RXU720887:RXW720887 SHQ720887:SHS720887 SRM720887:SRO720887 TBI720887:TBK720887 TLE720887:TLG720887 TVA720887:TVC720887 UEW720887:UEY720887 UOS720887:UOU720887 UYO720887:UYQ720887 VIK720887:VIM720887 VSG720887:VSI720887 WCC720887:WCE720887 WLY720887:WMA720887 WVU720887:WVW720887 JI786423:JK786423 TE786423:TG786423 ADA786423:ADC786423 AMW786423:AMY786423 AWS786423:AWU786423 BGO786423:BGQ786423 BQK786423:BQM786423 CAG786423:CAI786423 CKC786423:CKE786423 CTY786423:CUA786423 DDU786423:DDW786423 DNQ786423:DNS786423 DXM786423:DXO786423 EHI786423:EHK786423 ERE786423:ERG786423 FBA786423:FBC786423 FKW786423:FKY786423 FUS786423:FUU786423 GEO786423:GEQ786423 GOK786423:GOM786423 GYG786423:GYI786423 HIC786423:HIE786423 HRY786423:HSA786423 IBU786423:IBW786423 ILQ786423:ILS786423 IVM786423:IVO786423 JFI786423:JFK786423 JPE786423:JPG786423 JZA786423:JZC786423 KIW786423:KIY786423 KSS786423:KSU786423 LCO786423:LCQ786423 LMK786423:LMM786423 LWG786423:LWI786423 MGC786423:MGE786423 MPY786423:MQA786423 MZU786423:MZW786423 NJQ786423:NJS786423 NTM786423:NTO786423 ODI786423:ODK786423 ONE786423:ONG786423 OXA786423:OXC786423 PGW786423:PGY786423 PQS786423:PQU786423 QAO786423:QAQ786423 QKK786423:QKM786423 QUG786423:QUI786423 REC786423:REE786423 RNY786423:ROA786423 RXU786423:RXW786423 SHQ786423:SHS786423 SRM786423:SRO786423 TBI786423:TBK786423 TLE786423:TLG786423 TVA786423:TVC786423 UEW786423:UEY786423 UOS786423:UOU786423 UYO786423:UYQ786423 VIK786423:VIM786423 VSG786423:VSI786423 WCC786423:WCE786423 WLY786423:WMA786423 WVU786423:WVW786423 JI851959:JK851959 TE851959:TG851959 ADA851959:ADC851959 AMW851959:AMY851959 AWS851959:AWU851959 BGO851959:BGQ851959 BQK851959:BQM851959 CAG851959:CAI851959 CKC851959:CKE851959 CTY851959:CUA851959 DDU851959:DDW851959 DNQ851959:DNS851959 DXM851959:DXO851959 EHI851959:EHK851959 ERE851959:ERG851959 FBA851959:FBC851959 FKW851959:FKY851959 FUS851959:FUU851959 GEO851959:GEQ851959 GOK851959:GOM851959 GYG851959:GYI851959 HIC851959:HIE851959 HRY851959:HSA851959 IBU851959:IBW851959 ILQ851959:ILS851959 IVM851959:IVO851959 JFI851959:JFK851959 JPE851959:JPG851959 JZA851959:JZC851959 KIW851959:KIY851959 KSS851959:KSU851959 LCO851959:LCQ851959 LMK851959:LMM851959 LWG851959:LWI851959 MGC851959:MGE851959 MPY851959:MQA851959 MZU851959:MZW851959 NJQ851959:NJS851959 NTM851959:NTO851959 ODI851959:ODK851959 ONE851959:ONG851959 OXA851959:OXC851959 PGW851959:PGY851959 PQS851959:PQU851959 QAO851959:QAQ851959 QKK851959:QKM851959 QUG851959:QUI851959 REC851959:REE851959 RNY851959:ROA851959 RXU851959:RXW851959 SHQ851959:SHS851959 SRM851959:SRO851959 TBI851959:TBK851959 TLE851959:TLG851959 TVA851959:TVC851959 UEW851959:UEY851959 UOS851959:UOU851959 UYO851959:UYQ851959 VIK851959:VIM851959 VSG851959:VSI851959 WCC851959:WCE851959 WLY851959:WMA851959 WVU851959:WVW851959 JI917495:JK917495 TE917495:TG917495 ADA917495:ADC917495 AMW917495:AMY917495 AWS917495:AWU917495 BGO917495:BGQ917495 BQK917495:BQM917495 CAG917495:CAI917495 CKC917495:CKE917495 CTY917495:CUA917495 DDU917495:DDW917495 DNQ917495:DNS917495 DXM917495:DXO917495 EHI917495:EHK917495 ERE917495:ERG917495 FBA917495:FBC917495 FKW917495:FKY917495 FUS917495:FUU917495 GEO917495:GEQ917495 GOK917495:GOM917495 GYG917495:GYI917495 HIC917495:HIE917495 HRY917495:HSA917495 IBU917495:IBW917495 ILQ917495:ILS917495 IVM917495:IVO917495 JFI917495:JFK917495 JPE917495:JPG917495 JZA917495:JZC917495 KIW917495:KIY917495 KSS917495:KSU917495 LCO917495:LCQ917495 LMK917495:LMM917495 LWG917495:LWI917495 MGC917495:MGE917495 MPY917495:MQA917495 MZU917495:MZW917495 NJQ917495:NJS917495 NTM917495:NTO917495 ODI917495:ODK917495 ONE917495:ONG917495 OXA917495:OXC917495 PGW917495:PGY917495 PQS917495:PQU917495 QAO917495:QAQ917495 QKK917495:QKM917495 QUG917495:QUI917495 REC917495:REE917495 RNY917495:ROA917495 RXU917495:RXW917495 SHQ917495:SHS917495 SRM917495:SRO917495 TBI917495:TBK917495 TLE917495:TLG917495 TVA917495:TVC917495 UEW917495:UEY917495 UOS917495:UOU917495 UYO917495:UYQ917495 VIK917495:VIM917495 VSG917495:VSI917495 WCC917495:WCE917495 WLY917495:WMA917495 WVU917495:WVW917495 JI983031:JK983031 TE983031:TG983031 ADA983031:ADC983031 AMW983031:AMY983031 AWS983031:AWU983031 BGO983031:BGQ983031 BQK983031:BQM983031 CAG983031:CAI983031 CKC983031:CKE983031 CTY983031:CUA983031 DDU983031:DDW983031 DNQ983031:DNS983031 DXM983031:DXO983031 EHI983031:EHK983031 ERE983031:ERG983031 FBA983031:FBC983031 FKW983031:FKY983031 FUS983031:FUU983031 GEO983031:GEQ983031 GOK983031:GOM983031 GYG983031:GYI983031 HIC983031:HIE983031 HRY983031:HSA983031 IBU983031:IBW983031 ILQ983031:ILS983031 IVM983031:IVO983031 JFI983031:JFK983031 JPE983031:JPG983031 JZA983031:JZC983031 KIW983031:KIY983031 KSS983031:KSU983031 LCO983031:LCQ983031 LMK983031:LMM983031 LWG983031:LWI983031 MGC983031:MGE983031 MPY983031:MQA983031 MZU983031:MZW983031 NJQ983031:NJS983031 NTM983031:NTO983031 ODI983031:ODK983031 ONE983031:ONG983031 OXA983031:OXC983031 PGW983031:PGY983031 PQS983031:PQU983031 QAO983031:QAQ983031 QKK983031:QKM983031 QUG983031:QUI983031 REC983031:REE983031 RNY983031:ROA983031 RXU983031:RXW983031 SHQ983031:SHS983031 SRM983031:SRO983031 TBI983031:TBK983031 TLE983031:TLG983031 TVA983031:TVC983031 UEW983031:UEY983031 UOS983031:UOU983031 UYO983031:UYQ983031 VIK983031:VIM983031 VSG983031:VSI983031 WCC983031:WCE983031 WLY983031:WMA983031 WVU983031:WVW983031 JI55:JK55 TE55:TG55 ADA55:ADC55 AMW55:AMY55 AWS55:AWU55 BGO55:BGQ55 BQK55:BQM55 CAG55:CAI55 CKC55:CKE55 CTY55:CUA55 DDU55:DDW55 DNQ55:DNS55 DXM55:DXO55 EHI55:EHK55 ERE55:ERG55 FBA55:FBC55 FKW55:FKY55 FUS55:FUU55 GEO55:GEQ55 GOK55:GOM55 GYG55:GYI55 HIC55:HIE55 HRY55:HSA55 IBU55:IBW55 ILQ55:ILS55 IVM55:IVO55 JFI55:JFK55 JPE55:JPG55 JZA55:JZC55 KIW55:KIY55 KSS55:KSU55 LCO55:LCQ55 LMK55:LMM55 LWG55:LWI55 MGC55:MGE55 MPY55:MQA55 MZU55:MZW55 NJQ55:NJS55 NTM55:NTO55 ODI55:ODK55 ONE55:ONG55 OXA55:OXC55 PGW55:PGY55 PQS55:PQU55 QAO55:QAQ55 QKK55:QKM55 QUG55:QUI55 REC55:REE55 RNY55:ROA55 RXU55:RXW55 SHQ55:SHS55 SRM55:SRO55 TBI55:TBK55 TLE55:TLG55 TVA55:TVC55 UEW55:UEY55 UOS55:UOU55 UYO55:UYQ55 VIK55:VIM55 VSG55:VSI55 WCC55:WCE55 WLY55:WMA55 WVU55:WVW55 JI65547:JK65547 TE65547:TG65547 ADA65547:ADC65547 AMW65547:AMY65547 AWS65547:AWU65547 BGO65547:BGQ65547 BQK65547:BQM65547 CAG65547:CAI65547 CKC65547:CKE65547 CTY65547:CUA65547 DDU65547:DDW65547 DNQ65547:DNS65547 DXM65547:DXO65547 EHI65547:EHK65547 ERE65547:ERG65547 FBA65547:FBC65547 FKW65547:FKY65547 FUS65547:FUU65547 GEO65547:GEQ65547 GOK65547:GOM65547 GYG65547:GYI65547 HIC65547:HIE65547 HRY65547:HSA65547 IBU65547:IBW65547 ILQ65547:ILS65547 IVM65547:IVO65547 JFI65547:JFK65547 JPE65547:JPG65547 JZA65547:JZC65547 KIW65547:KIY65547 KSS65547:KSU65547 LCO65547:LCQ65547 LMK65547:LMM65547 LWG65547:LWI65547 MGC65547:MGE65547 MPY65547:MQA65547 MZU65547:MZW65547 NJQ65547:NJS65547 NTM65547:NTO65547 ODI65547:ODK65547 ONE65547:ONG65547 OXA65547:OXC65547 PGW65547:PGY65547 PQS65547:PQU65547 QAO65547:QAQ65547 QKK65547:QKM65547 QUG65547:QUI65547 REC65547:REE65547 RNY65547:ROA65547 RXU65547:RXW65547 SHQ65547:SHS65547 SRM65547:SRO65547 TBI65547:TBK65547 TLE65547:TLG65547 TVA65547:TVC65547 UEW65547:UEY65547 UOS65547:UOU65547 UYO65547:UYQ65547 VIK65547:VIM65547 VSG65547:VSI65547 WCC65547:WCE65547 WLY65547:WMA65547 WVU65547:WVW65547 JI131083:JK131083 TE131083:TG131083 ADA131083:ADC131083 AMW131083:AMY131083 AWS131083:AWU131083 BGO131083:BGQ131083 BQK131083:BQM131083 CAG131083:CAI131083 CKC131083:CKE131083 CTY131083:CUA131083 DDU131083:DDW131083 DNQ131083:DNS131083 DXM131083:DXO131083 EHI131083:EHK131083 ERE131083:ERG131083 FBA131083:FBC131083 FKW131083:FKY131083 FUS131083:FUU131083 GEO131083:GEQ131083 GOK131083:GOM131083 GYG131083:GYI131083 HIC131083:HIE131083 HRY131083:HSA131083 IBU131083:IBW131083 ILQ131083:ILS131083 IVM131083:IVO131083 JFI131083:JFK131083 JPE131083:JPG131083 JZA131083:JZC131083 KIW131083:KIY131083 KSS131083:KSU131083 LCO131083:LCQ131083 LMK131083:LMM131083 LWG131083:LWI131083 MGC131083:MGE131083 MPY131083:MQA131083 MZU131083:MZW131083 NJQ131083:NJS131083 NTM131083:NTO131083 ODI131083:ODK131083 ONE131083:ONG131083 OXA131083:OXC131083 PGW131083:PGY131083 PQS131083:PQU131083 QAO131083:QAQ131083 QKK131083:QKM131083 QUG131083:QUI131083 REC131083:REE131083 RNY131083:ROA131083 RXU131083:RXW131083 SHQ131083:SHS131083 SRM131083:SRO131083 TBI131083:TBK131083 TLE131083:TLG131083 TVA131083:TVC131083 UEW131083:UEY131083 UOS131083:UOU131083 UYO131083:UYQ131083 VIK131083:VIM131083 VSG131083:VSI131083 WCC131083:WCE131083 WLY131083:WMA131083 WVU131083:WVW131083 JI196619:JK196619 TE196619:TG196619 ADA196619:ADC196619 AMW196619:AMY196619 AWS196619:AWU196619 BGO196619:BGQ196619 BQK196619:BQM196619 CAG196619:CAI196619 CKC196619:CKE196619 CTY196619:CUA196619 DDU196619:DDW196619 DNQ196619:DNS196619 DXM196619:DXO196619 EHI196619:EHK196619 ERE196619:ERG196619 FBA196619:FBC196619 FKW196619:FKY196619 FUS196619:FUU196619 GEO196619:GEQ196619 GOK196619:GOM196619 GYG196619:GYI196619 HIC196619:HIE196619 HRY196619:HSA196619 IBU196619:IBW196619 ILQ196619:ILS196619 IVM196619:IVO196619 JFI196619:JFK196619 JPE196619:JPG196619 JZA196619:JZC196619 KIW196619:KIY196619 KSS196619:KSU196619 LCO196619:LCQ196619 LMK196619:LMM196619 LWG196619:LWI196619 MGC196619:MGE196619 MPY196619:MQA196619 MZU196619:MZW196619 NJQ196619:NJS196619 NTM196619:NTO196619 ODI196619:ODK196619 ONE196619:ONG196619 OXA196619:OXC196619 PGW196619:PGY196619 PQS196619:PQU196619 QAO196619:QAQ196619 QKK196619:QKM196619 QUG196619:QUI196619 REC196619:REE196619 RNY196619:ROA196619 RXU196619:RXW196619 SHQ196619:SHS196619 SRM196619:SRO196619 TBI196619:TBK196619 TLE196619:TLG196619 TVA196619:TVC196619 UEW196619:UEY196619 UOS196619:UOU196619 UYO196619:UYQ196619 VIK196619:VIM196619 VSG196619:VSI196619 WCC196619:WCE196619 WLY196619:WMA196619 WVU196619:WVW196619 JI262155:JK262155 TE262155:TG262155 ADA262155:ADC262155 AMW262155:AMY262155 AWS262155:AWU262155 BGO262155:BGQ262155 BQK262155:BQM262155 CAG262155:CAI262155 CKC262155:CKE262155 CTY262155:CUA262155 DDU262155:DDW262155 DNQ262155:DNS262155 DXM262155:DXO262155 EHI262155:EHK262155 ERE262155:ERG262155 FBA262155:FBC262155 FKW262155:FKY262155 FUS262155:FUU262155 GEO262155:GEQ262155 GOK262155:GOM262155 GYG262155:GYI262155 HIC262155:HIE262155 HRY262155:HSA262155 IBU262155:IBW262155 ILQ262155:ILS262155 IVM262155:IVO262155 JFI262155:JFK262155 JPE262155:JPG262155 JZA262155:JZC262155 KIW262155:KIY262155 KSS262155:KSU262155 LCO262155:LCQ262155 LMK262155:LMM262155 LWG262155:LWI262155 MGC262155:MGE262155 MPY262155:MQA262155 MZU262155:MZW262155 NJQ262155:NJS262155 NTM262155:NTO262155 ODI262155:ODK262155 ONE262155:ONG262155 OXA262155:OXC262155 PGW262155:PGY262155 PQS262155:PQU262155 QAO262155:QAQ262155 QKK262155:QKM262155 QUG262155:QUI262155 REC262155:REE262155 RNY262155:ROA262155 RXU262155:RXW262155 SHQ262155:SHS262155 SRM262155:SRO262155 TBI262155:TBK262155 TLE262155:TLG262155 TVA262155:TVC262155 UEW262155:UEY262155 UOS262155:UOU262155 UYO262155:UYQ262155 VIK262155:VIM262155 VSG262155:VSI262155 WCC262155:WCE262155 WLY262155:WMA262155 WVU262155:WVW262155 JI327691:JK327691 TE327691:TG327691 ADA327691:ADC327691 AMW327691:AMY327691 AWS327691:AWU327691 BGO327691:BGQ327691 BQK327691:BQM327691 CAG327691:CAI327691 CKC327691:CKE327691 CTY327691:CUA327691 DDU327691:DDW327691 DNQ327691:DNS327691 DXM327691:DXO327691 EHI327691:EHK327691 ERE327691:ERG327691 FBA327691:FBC327691 FKW327691:FKY327691 FUS327691:FUU327691 GEO327691:GEQ327691 GOK327691:GOM327691 GYG327691:GYI327691 HIC327691:HIE327691 HRY327691:HSA327691 IBU327691:IBW327691 ILQ327691:ILS327691 IVM327691:IVO327691 JFI327691:JFK327691 JPE327691:JPG327691 JZA327691:JZC327691 KIW327691:KIY327691 KSS327691:KSU327691 LCO327691:LCQ327691 LMK327691:LMM327691 LWG327691:LWI327691 MGC327691:MGE327691 MPY327691:MQA327691 MZU327691:MZW327691 NJQ327691:NJS327691 NTM327691:NTO327691 ODI327691:ODK327691 ONE327691:ONG327691 OXA327691:OXC327691 PGW327691:PGY327691 PQS327691:PQU327691 QAO327691:QAQ327691 QKK327691:QKM327691 QUG327691:QUI327691 REC327691:REE327691 RNY327691:ROA327691 RXU327691:RXW327691 SHQ327691:SHS327691 SRM327691:SRO327691 TBI327691:TBK327691 TLE327691:TLG327691 TVA327691:TVC327691 UEW327691:UEY327691 UOS327691:UOU327691 UYO327691:UYQ327691 VIK327691:VIM327691 VSG327691:VSI327691 WCC327691:WCE327691 WLY327691:WMA327691 WVU327691:WVW327691 JI393227:JK393227 TE393227:TG393227 ADA393227:ADC393227 AMW393227:AMY393227 AWS393227:AWU393227 BGO393227:BGQ393227 BQK393227:BQM393227 CAG393227:CAI393227 CKC393227:CKE393227 CTY393227:CUA393227 DDU393227:DDW393227 DNQ393227:DNS393227 DXM393227:DXO393227 EHI393227:EHK393227 ERE393227:ERG393227 FBA393227:FBC393227 FKW393227:FKY393227 FUS393227:FUU393227 GEO393227:GEQ393227 GOK393227:GOM393227 GYG393227:GYI393227 HIC393227:HIE393227 HRY393227:HSA393227 IBU393227:IBW393227 ILQ393227:ILS393227 IVM393227:IVO393227 JFI393227:JFK393227 JPE393227:JPG393227 JZA393227:JZC393227 KIW393227:KIY393227 KSS393227:KSU393227 LCO393227:LCQ393227 LMK393227:LMM393227 LWG393227:LWI393227 MGC393227:MGE393227 MPY393227:MQA393227 MZU393227:MZW393227 NJQ393227:NJS393227 NTM393227:NTO393227 ODI393227:ODK393227 ONE393227:ONG393227 OXA393227:OXC393227 PGW393227:PGY393227 PQS393227:PQU393227 QAO393227:QAQ393227 QKK393227:QKM393227 QUG393227:QUI393227 REC393227:REE393227 RNY393227:ROA393227 RXU393227:RXW393227 SHQ393227:SHS393227 SRM393227:SRO393227 TBI393227:TBK393227 TLE393227:TLG393227 TVA393227:TVC393227 UEW393227:UEY393227 UOS393227:UOU393227 UYO393227:UYQ393227 VIK393227:VIM393227 VSG393227:VSI393227 WCC393227:WCE393227 WLY393227:WMA393227 WVU393227:WVW393227 JI458763:JK458763 TE458763:TG458763 ADA458763:ADC458763 AMW458763:AMY458763 AWS458763:AWU458763 BGO458763:BGQ458763 BQK458763:BQM458763 CAG458763:CAI458763 CKC458763:CKE458763 CTY458763:CUA458763 DDU458763:DDW458763 DNQ458763:DNS458763 DXM458763:DXO458763 EHI458763:EHK458763 ERE458763:ERG458763 FBA458763:FBC458763 FKW458763:FKY458763 FUS458763:FUU458763 GEO458763:GEQ458763 GOK458763:GOM458763 GYG458763:GYI458763 HIC458763:HIE458763 HRY458763:HSA458763 IBU458763:IBW458763 ILQ458763:ILS458763 IVM458763:IVO458763 JFI458763:JFK458763 JPE458763:JPG458763 JZA458763:JZC458763 KIW458763:KIY458763 KSS458763:KSU458763 LCO458763:LCQ458763 LMK458763:LMM458763 LWG458763:LWI458763 MGC458763:MGE458763 MPY458763:MQA458763 MZU458763:MZW458763 NJQ458763:NJS458763 NTM458763:NTO458763 ODI458763:ODK458763 ONE458763:ONG458763 OXA458763:OXC458763 PGW458763:PGY458763 PQS458763:PQU458763 QAO458763:QAQ458763 QKK458763:QKM458763 QUG458763:QUI458763 REC458763:REE458763 RNY458763:ROA458763 RXU458763:RXW458763 SHQ458763:SHS458763 SRM458763:SRO458763 TBI458763:TBK458763 TLE458763:TLG458763 TVA458763:TVC458763 UEW458763:UEY458763 UOS458763:UOU458763 UYO458763:UYQ458763 VIK458763:VIM458763 VSG458763:VSI458763 WCC458763:WCE458763 WLY458763:WMA458763 WVU458763:WVW458763 JI524299:JK524299 TE524299:TG524299 ADA524299:ADC524299 AMW524299:AMY524299 AWS524299:AWU524299 BGO524299:BGQ524299 BQK524299:BQM524299 CAG524299:CAI524299 CKC524299:CKE524299 CTY524299:CUA524299 DDU524299:DDW524299 DNQ524299:DNS524299 DXM524299:DXO524299 EHI524299:EHK524299 ERE524299:ERG524299 FBA524299:FBC524299 FKW524299:FKY524299 FUS524299:FUU524299 GEO524299:GEQ524299 GOK524299:GOM524299 GYG524299:GYI524299 HIC524299:HIE524299 HRY524299:HSA524299 IBU524299:IBW524299 ILQ524299:ILS524299 IVM524299:IVO524299 JFI524299:JFK524299 JPE524299:JPG524299 JZA524299:JZC524299 KIW524299:KIY524299 KSS524299:KSU524299 LCO524299:LCQ524299 LMK524299:LMM524299 LWG524299:LWI524299 MGC524299:MGE524299 MPY524299:MQA524299 MZU524299:MZW524299 NJQ524299:NJS524299 NTM524299:NTO524299 ODI524299:ODK524299 ONE524299:ONG524299 OXA524299:OXC524299 PGW524299:PGY524299 PQS524299:PQU524299 QAO524299:QAQ524299 QKK524299:QKM524299 QUG524299:QUI524299 REC524299:REE524299 RNY524299:ROA524299 RXU524299:RXW524299 SHQ524299:SHS524299 SRM524299:SRO524299 TBI524299:TBK524299 TLE524299:TLG524299 TVA524299:TVC524299 UEW524299:UEY524299 UOS524299:UOU524299 UYO524299:UYQ524299 VIK524299:VIM524299 VSG524299:VSI524299 WCC524299:WCE524299 WLY524299:WMA524299 WVU524299:WVW524299 JI589835:JK589835 TE589835:TG589835 ADA589835:ADC589835 AMW589835:AMY589835 AWS589835:AWU589835 BGO589835:BGQ589835 BQK589835:BQM589835 CAG589835:CAI589835 CKC589835:CKE589835 CTY589835:CUA589835 DDU589835:DDW589835 DNQ589835:DNS589835 DXM589835:DXO589835 EHI589835:EHK589835 ERE589835:ERG589835 FBA589835:FBC589835 FKW589835:FKY589835 FUS589835:FUU589835 GEO589835:GEQ589835 GOK589835:GOM589835 GYG589835:GYI589835 HIC589835:HIE589835 HRY589835:HSA589835 IBU589835:IBW589835 ILQ589835:ILS589835 IVM589835:IVO589835 JFI589835:JFK589835 JPE589835:JPG589835 JZA589835:JZC589835 KIW589835:KIY589835 KSS589835:KSU589835 LCO589835:LCQ589835 LMK589835:LMM589835 LWG589835:LWI589835 MGC589835:MGE589835 MPY589835:MQA589835 MZU589835:MZW589835 NJQ589835:NJS589835 NTM589835:NTO589835 ODI589835:ODK589835 ONE589835:ONG589835 OXA589835:OXC589835 PGW589835:PGY589835 PQS589835:PQU589835 QAO589835:QAQ589835 QKK589835:QKM589835 QUG589835:QUI589835 REC589835:REE589835 RNY589835:ROA589835 RXU589835:RXW589835 SHQ589835:SHS589835 SRM589835:SRO589835 TBI589835:TBK589835 TLE589835:TLG589835 TVA589835:TVC589835 UEW589835:UEY589835 UOS589835:UOU589835 UYO589835:UYQ589835 VIK589835:VIM589835 VSG589835:VSI589835 WCC589835:WCE589835 WLY589835:WMA589835 WVU589835:WVW589835 JI655371:JK655371 TE655371:TG655371 ADA655371:ADC655371 AMW655371:AMY655371 AWS655371:AWU655371 BGO655371:BGQ655371 BQK655371:BQM655371 CAG655371:CAI655371 CKC655371:CKE655371 CTY655371:CUA655371 DDU655371:DDW655371 DNQ655371:DNS655371 DXM655371:DXO655371 EHI655371:EHK655371 ERE655371:ERG655371 FBA655371:FBC655371 FKW655371:FKY655371 FUS655371:FUU655371 GEO655371:GEQ655371 GOK655371:GOM655371 GYG655371:GYI655371 HIC655371:HIE655371 HRY655371:HSA655371 IBU655371:IBW655371 ILQ655371:ILS655371 IVM655371:IVO655371 JFI655371:JFK655371 JPE655371:JPG655371 JZA655371:JZC655371 KIW655371:KIY655371 KSS655371:KSU655371 LCO655371:LCQ655371 LMK655371:LMM655371 LWG655371:LWI655371 MGC655371:MGE655371 MPY655371:MQA655371 MZU655371:MZW655371 NJQ655371:NJS655371 NTM655371:NTO655371 ODI655371:ODK655371 ONE655371:ONG655371 OXA655371:OXC655371 PGW655371:PGY655371 PQS655371:PQU655371 QAO655371:QAQ655371 QKK655371:QKM655371 QUG655371:QUI655371 REC655371:REE655371 RNY655371:ROA655371 RXU655371:RXW655371 SHQ655371:SHS655371 SRM655371:SRO655371 TBI655371:TBK655371 TLE655371:TLG655371 TVA655371:TVC655371 UEW655371:UEY655371 UOS655371:UOU655371 UYO655371:UYQ655371 VIK655371:VIM655371 VSG655371:VSI655371 WCC655371:WCE655371 WLY655371:WMA655371 WVU655371:WVW655371 JI720907:JK720907 TE720907:TG720907 ADA720907:ADC720907 AMW720907:AMY720907 AWS720907:AWU720907 BGO720907:BGQ720907 BQK720907:BQM720907 CAG720907:CAI720907 CKC720907:CKE720907 CTY720907:CUA720907 DDU720907:DDW720907 DNQ720907:DNS720907 DXM720907:DXO720907 EHI720907:EHK720907 ERE720907:ERG720907 FBA720907:FBC720907 FKW720907:FKY720907 FUS720907:FUU720907 GEO720907:GEQ720907 GOK720907:GOM720907 GYG720907:GYI720907 HIC720907:HIE720907 HRY720907:HSA720907 IBU720907:IBW720907 ILQ720907:ILS720907 IVM720907:IVO720907 JFI720907:JFK720907 JPE720907:JPG720907 JZA720907:JZC720907 KIW720907:KIY720907 KSS720907:KSU720907 LCO720907:LCQ720907 LMK720907:LMM720907 LWG720907:LWI720907 MGC720907:MGE720907 MPY720907:MQA720907 MZU720907:MZW720907 NJQ720907:NJS720907 NTM720907:NTO720907 ODI720907:ODK720907 ONE720907:ONG720907 OXA720907:OXC720907 PGW720907:PGY720907 PQS720907:PQU720907 QAO720907:QAQ720907 QKK720907:QKM720907 QUG720907:QUI720907 REC720907:REE720907 RNY720907:ROA720907 RXU720907:RXW720907 SHQ720907:SHS720907 SRM720907:SRO720907 TBI720907:TBK720907 TLE720907:TLG720907 TVA720907:TVC720907 UEW720907:UEY720907 UOS720907:UOU720907 UYO720907:UYQ720907 VIK720907:VIM720907 VSG720907:VSI720907 WCC720907:WCE720907 WLY720907:WMA720907 WVU720907:WVW720907 JI786443:JK786443 TE786443:TG786443 ADA786443:ADC786443 AMW786443:AMY786443 AWS786443:AWU786443 BGO786443:BGQ786443 BQK786443:BQM786443 CAG786443:CAI786443 CKC786443:CKE786443 CTY786443:CUA786443 DDU786443:DDW786443 DNQ786443:DNS786443 DXM786443:DXO786443 EHI786443:EHK786443 ERE786443:ERG786443 FBA786443:FBC786443 FKW786443:FKY786443 FUS786443:FUU786443 GEO786443:GEQ786443 GOK786443:GOM786443 GYG786443:GYI786443 HIC786443:HIE786443 HRY786443:HSA786443 IBU786443:IBW786443 ILQ786443:ILS786443 IVM786443:IVO786443 JFI786443:JFK786443 JPE786443:JPG786443 JZA786443:JZC786443 KIW786443:KIY786443 KSS786443:KSU786443 LCO786443:LCQ786443 LMK786443:LMM786443 LWG786443:LWI786443 MGC786443:MGE786443 MPY786443:MQA786443 MZU786443:MZW786443 NJQ786443:NJS786443 NTM786443:NTO786443 ODI786443:ODK786443 ONE786443:ONG786443 OXA786443:OXC786443 PGW786443:PGY786443 PQS786443:PQU786443 QAO786443:QAQ786443 QKK786443:QKM786443 QUG786443:QUI786443 REC786443:REE786443 RNY786443:ROA786443 RXU786443:RXW786443 SHQ786443:SHS786443 SRM786443:SRO786443 TBI786443:TBK786443 TLE786443:TLG786443 TVA786443:TVC786443 UEW786443:UEY786443 UOS786443:UOU786443 UYO786443:UYQ786443 VIK786443:VIM786443 VSG786443:VSI786443 WCC786443:WCE786443 WLY786443:WMA786443 WVU786443:WVW786443 JI851979:JK851979 TE851979:TG851979 ADA851979:ADC851979 AMW851979:AMY851979 AWS851979:AWU851979 BGO851979:BGQ851979 BQK851979:BQM851979 CAG851979:CAI851979 CKC851979:CKE851979 CTY851979:CUA851979 DDU851979:DDW851979 DNQ851979:DNS851979 DXM851979:DXO851979 EHI851979:EHK851979 ERE851979:ERG851979 FBA851979:FBC851979 FKW851979:FKY851979 FUS851979:FUU851979 GEO851979:GEQ851979 GOK851979:GOM851979 GYG851979:GYI851979 HIC851979:HIE851979 HRY851979:HSA851979 IBU851979:IBW851979 ILQ851979:ILS851979 IVM851979:IVO851979 JFI851979:JFK851979 JPE851979:JPG851979 JZA851979:JZC851979 KIW851979:KIY851979 KSS851979:KSU851979 LCO851979:LCQ851979 LMK851979:LMM851979 LWG851979:LWI851979 MGC851979:MGE851979 MPY851979:MQA851979 MZU851979:MZW851979 NJQ851979:NJS851979 NTM851979:NTO851979 ODI851979:ODK851979 ONE851979:ONG851979 OXA851979:OXC851979 PGW851979:PGY851979 PQS851979:PQU851979 QAO851979:QAQ851979 QKK851979:QKM851979 QUG851979:QUI851979 REC851979:REE851979 RNY851979:ROA851979 RXU851979:RXW851979 SHQ851979:SHS851979 SRM851979:SRO851979 TBI851979:TBK851979 TLE851979:TLG851979 TVA851979:TVC851979 UEW851979:UEY851979 UOS851979:UOU851979 UYO851979:UYQ851979 VIK851979:VIM851979 VSG851979:VSI851979 WCC851979:WCE851979 WLY851979:WMA851979 WVU851979:WVW851979 JI917515:JK917515 TE917515:TG917515 ADA917515:ADC917515 AMW917515:AMY917515 AWS917515:AWU917515 BGO917515:BGQ917515 BQK917515:BQM917515 CAG917515:CAI917515 CKC917515:CKE917515 CTY917515:CUA917515 DDU917515:DDW917515 DNQ917515:DNS917515 DXM917515:DXO917515 EHI917515:EHK917515 ERE917515:ERG917515 FBA917515:FBC917515 FKW917515:FKY917515 FUS917515:FUU917515 GEO917515:GEQ917515 GOK917515:GOM917515 GYG917515:GYI917515 HIC917515:HIE917515 HRY917515:HSA917515 IBU917515:IBW917515 ILQ917515:ILS917515 IVM917515:IVO917515 JFI917515:JFK917515 JPE917515:JPG917515 JZA917515:JZC917515 KIW917515:KIY917515 KSS917515:KSU917515 LCO917515:LCQ917515 LMK917515:LMM917515 LWG917515:LWI917515 MGC917515:MGE917515 MPY917515:MQA917515 MZU917515:MZW917515 NJQ917515:NJS917515 NTM917515:NTO917515 ODI917515:ODK917515 ONE917515:ONG917515 OXA917515:OXC917515 PGW917515:PGY917515 PQS917515:PQU917515 QAO917515:QAQ917515 QKK917515:QKM917515 QUG917515:QUI917515 REC917515:REE917515 RNY917515:ROA917515 RXU917515:RXW917515 SHQ917515:SHS917515 SRM917515:SRO917515 TBI917515:TBK917515 TLE917515:TLG917515 TVA917515:TVC917515 UEW917515:UEY917515 UOS917515:UOU917515 UYO917515:UYQ917515 VIK917515:VIM917515 VSG917515:VSI917515 WCC917515:WCE917515 WLY917515:WMA917515 WVU917515:WVW917515 JI983051:JK983051 TE983051:TG983051 ADA983051:ADC983051 AMW983051:AMY983051 AWS983051:AWU983051 BGO983051:BGQ983051 BQK983051:BQM983051 CAG983051:CAI983051 CKC983051:CKE983051 CTY983051:CUA983051 DDU983051:DDW983051 DNQ983051:DNS983051 DXM983051:DXO983051 EHI983051:EHK983051 ERE983051:ERG983051 FBA983051:FBC983051 FKW983051:FKY983051 FUS983051:FUU983051 GEO983051:GEQ983051 GOK983051:GOM983051 GYG983051:GYI983051 HIC983051:HIE983051 HRY983051:HSA983051 IBU983051:IBW983051 ILQ983051:ILS983051 IVM983051:IVO983051 JFI983051:JFK983051 JPE983051:JPG983051 JZA983051:JZC983051 KIW983051:KIY983051 KSS983051:KSU983051 LCO983051:LCQ983051 LMK983051:LMM983051 LWG983051:LWI983051 MGC983051:MGE983051 MPY983051:MQA983051 MZU983051:MZW983051 NJQ983051:NJS983051 NTM983051:NTO983051 ODI983051:ODK983051 ONE983051:ONG983051 OXA983051:OXC983051 PGW983051:PGY983051 PQS983051:PQU983051 QAO983051:QAQ983051 QKK983051:QKM983051 QUG983051:QUI983051 REC983051:REE983051 RNY983051:ROA983051 RXU983051:RXW983051 SHQ983051:SHS983051 SRM983051:SRO983051 TBI983051:TBK983051 TLE983051:TLG983051 TVA983051:TVC983051 UEW983051:UEY983051 UOS983051:UOU983051 UYO983051:UYQ983051 VIK983051:VIM983051 VSG983051:VSI983051 WCC983051:WCE983051 WLY983051:WMA983051 WVU983051:WVW983051 JI65567:JK65567 TE65567:TG65567 ADA65567:ADC65567 AMW65567:AMY65567 AWS65567:AWU65567 BGO65567:BGQ65567 BQK65567:BQM65567 CAG65567:CAI65567 CKC65567:CKE65567 CTY65567:CUA65567 DDU65567:DDW65567 DNQ65567:DNS65567 DXM65567:DXO65567 EHI65567:EHK65567 ERE65567:ERG65567 FBA65567:FBC65567 FKW65567:FKY65567 FUS65567:FUU65567 GEO65567:GEQ65567 GOK65567:GOM65567 GYG65567:GYI65567 HIC65567:HIE65567 HRY65567:HSA65567 IBU65567:IBW65567 ILQ65567:ILS65567 IVM65567:IVO65567 JFI65567:JFK65567 JPE65567:JPG65567 JZA65567:JZC65567 KIW65567:KIY65567 KSS65567:KSU65567 LCO65567:LCQ65567 LMK65567:LMM65567 LWG65567:LWI65567 MGC65567:MGE65567 MPY65567:MQA65567 MZU65567:MZW65567 NJQ65567:NJS65567 NTM65567:NTO65567 ODI65567:ODK65567 ONE65567:ONG65567 OXA65567:OXC65567 PGW65567:PGY65567 PQS65567:PQU65567 QAO65567:QAQ65567 QKK65567:QKM65567 QUG65567:QUI65567 REC65567:REE65567 RNY65567:ROA65567 RXU65567:RXW65567 SHQ65567:SHS65567 SRM65567:SRO65567 TBI65567:TBK65567 TLE65567:TLG65567 TVA65567:TVC65567 UEW65567:UEY65567 UOS65567:UOU65567 UYO65567:UYQ65567 VIK65567:VIM65567 VSG65567:VSI65567 WCC65567:WCE65567 WLY65567:WMA65567 WVU65567:WVW65567 JI131103:JK131103 TE131103:TG131103 ADA131103:ADC131103 AMW131103:AMY131103 AWS131103:AWU131103 BGO131103:BGQ131103 BQK131103:BQM131103 CAG131103:CAI131103 CKC131103:CKE131103 CTY131103:CUA131103 DDU131103:DDW131103 DNQ131103:DNS131103 DXM131103:DXO131103 EHI131103:EHK131103 ERE131103:ERG131103 FBA131103:FBC131103 FKW131103:FKY131103 FUS131103:FUU131103 GEO131103:GEQ131103 GOK131103:GOM131103 GYG131103:GYI131103 HIC131103:HIE131103 HRY131103:HSA131103 IBU131103:IBW131103 ILQ131103:ILS131103 IVM131103:IVO131103 JFI131103:JFK131103 JPE131103:JPG131103 JZA131103:JZC131103 KIW131103:KIY131103 KSS131103:KSU131103 LCO131103:LCQ131103 LMK131103:LMM131103 LWG131103:LWI131103 MGC131103:MGE131103 MPY131103:MQA131103 MZU131103:MZW131103 NJQ131103:NJS131103 NTM131103:NTO131103 ODI131103:ODK131103 ONE131103:ONG131103 OXA131103:OXC131103 PGW131103:PGY131103 PQS131103:PQU131103 QAO131103:QAQ131103 QKK131103:QKM131103 QUG131103:QUI131103 REC131103:REE131103 RNY131103:ROA131103 RXU131103:RXW131103 SHQ131103:SHS131103 SRM131103:SRO131103 TBI131103:TBK131103 TLE131103:TLG131103 TVA131103:TVC131103 UEW131103:UEY131103 UOS131103:UOU131103 UYO131103:UYQ131103 VIK131103:VIM131103 VSG131103:VSI131103 WCC131103:WCE131103 WLY131103:WMA131103 WVU131103:WVW131103 JI196639:JK196639 TE196639:TG196639 ADA196639:ADC196639 AMW196639:AMY196639 AWS196639:AWU196639 BGO196639:BGQ196639 BQK196639:BQM196639 CAG196639:CAI196639 CKC196639:CKE196639 CTY196639:CUA196639 DDU196639:DDW196639 DNQ196639:DNS196639 DXM196639:DXO196639 EHI196639:EHK196639 ERE196639:ERG196639 FBA196639:FBC196639 FKW196639:FKY196639 FUS196639:FUU196639 GEO196639:GEQ196639 GOK196639:GOM196639 GYG196639:GYI196639 HIC196639:HIE196639 HRY196639:HSA196639 IBU196639:IBW196639 ILQ196639:ILS196639 IVM196639:IVO196639 JFI196639:JFK196639 JPE196639:JPG196639 JZA196639:JZC196639 KIW196639:KIY196639 KSS196639:KSU196639 LCO196639:LCQ196639 LMK196639:LMM196639 LWG196639:LWI196639 MGC196639:MGE196639 MPY196639:MQA196639 MZU196639:MZW196639 NJQ196639:NJS196639 NTM196639:NTO196639 ODI196639:ODK196639 ONE196639:ONG196639 OXA196639:OXC196639 PGW196639:PGY196639 PQS196639:PQU196639 QAO196639:QAQ196639 QKK196639:QKM196639 QUG196639:QUI196639 REC196639:REE196639 RNY196639:ROA196639 RXU196639:RXW196639 SHQ196639:SHS196639 SRM196639:SRO196639 TBI196639:TBK196639 TLE196639:TLG196639 TVA196639:TVC196639 UEW196639:UEY196639 UOS196639:UOU196639 UYO196639:UYQ196639 VIK196639:VIM196639 VSG196639:VSI196639 WCC196639:WCE196639 WLY196639:WMA196639 WVU196639:WVW196639 JI262175:JK262175 TE262175:TG262175 ADA262175:ADC262175 AMW262175:AMY262175 AWS262175:AWU262175 BGO262175:BGQ262175 BQK262175:BQM262175 CAG262175:CAI262175 CKC262175:CKE262175 CTY262175:CUA262175 DDU262175:DDW262175 DNQ262175:DNS262175 DXM262175:DXO262175 EHI262175:EHK262175 ERE262175:ERG262175 FBA262175:FBC262175 FKW262175:FKY262175 FUS262175:FUU262175 GEO262175:GEQ262175 GOK262175:GOM262175 GYG262175:GYI262175 HIC262175:HIE262175 HRY262175:HSA262175 IBU262175:IBW262175 ILQ262175:ILS262175 IVM262175:IVO262175 JFI262175:JFK262175 JPE262175:JPG262175 JZA262175:JZC262175 KIW262175:KIY262175 KSS262175:KSU262175 LCO262175:LCQ262175 LMK262175:LMM262175 LWG262175:LWI262175 MGC262175:MGE262175 MPY262175:MQA262175 MZU262175:MZW262175 NJQ262175:NJS262175 NTM262175:NTO262175 ODI262175:ODK262175 ONE262175:ONG262175 OXA262175:OXC262175 PGW262175:PGY262175 PQS262175:PQU262175 QAO262175:QAQ262175 QKK262175:QKM262175 QUG262175:QUI262175 REC262175:REE262175 RNY262175:ROA262175 RXU262175:RXW262175 SHQ262175:SHS262175 SRM262175:SRO262175 TBI262175:TBK262175 TLE262175:TLG262175 TVA262175:TVC262175 UEW262175:UEY262175 UOS262175:UOU262175 UYO262175:UYQ262175 VIK262175:VIM262175 VSG262175:VSI262175 WCC262175:WCE262175 WLY262175:WMA262175 WVU262175:WVW262175 JI327711:JK327711 TE327711:TG327711 ADA327711:ADC327711 AMW327711:AMY327711 AWS327711:AWU327711 BGO327711:BGQ327711 BQK327711:BQM327711 CAG327711:CAI327711 CKC327711:CKE327711 CTY327711:CUA327711 DDU327711:DDW327711 DNQ327711:DNS327711 DXM327711:DXO327711 EHI327711:EHK327711 ERE327711:ERG327711 FBA327711:FBC327711 FKW327711:FKY327711 FUS327711:FUU327711 GEO327711:GEQ327711 GOK327711:GOM327711 GYG327711:GYI327711 HIC327711:HIE327711 HRY327711:HSA327711 IBU327711:IBW327711 ILQ327711:ILS327711 IVM327711:IVO327711 JFI327711:JFK327711 JPE327711:JPG327711 JZA327711:JZC327711 KIW327711:KIY327711 KSS327711:KSU327711 LCO327711:LCQ327711 LMK327711:LMM327711 LWG327711:LWI327711 MGC327711:MGE327711 MPY327711:MQA327711 MZU327711:MZW327711 NJQ327711:NJS327711 NTM327711:NTO327711 ODI327711:ODK327711 ONE327711:ONG327711 OXA327711:OXC327711 PGW327711:PGY327711 PQS327711:PQU327711 QAO327711:QAQ327711 QKK327711:QKM327711 QUG327711:QUI327711 REC327711:REE327711 RNY327711:ROA327711 RXU327711:RXW327711 SHQ327711:SHS327711 SRM327711:SRO327711 TBI327711:TBK327711 TLE327711:TLG327711 TVA327711:TVC327711 UEW327711:UEY327711 UOS327711:UOU327711 UYO327711:UYQ327711 VIK327711:VIM327711 VSG327711:VSI327711 WCC327711:WCE327711 WLY327711:WMA327711 WVU327711:WVW327711 JI393247:JK393247 TE393247:TG393247 ADA393247:ADC393247 AMW393247:AMY393247 AWS393247:AWU393247 BGO393247:BGQ393247 BQK393247:BQM393247 CAG393247:CAI393247 CKC393247:CKE393247 CTY393247:CUA393247 DDU393247:DDW393247 DNQ393247:DNS393247 DXM393247:DXO393247 EHI393247:EHK393247 ERE393247:ERG393247 FBA393247:FBC393247 FKW393247:FKY393247 FUS393247:FUU393247 GEO393247:GEQ393247 GOK393247:GOM393247 GYG393247:GYI393247 HIC393247:HIE393247 HRY393247:HSA393247 IBU393247:IBW393247 ILQ393247:ILS393247 IVM393247:IVO393247 JFI393247:JFK393247 JPE393247:JPG393247 JZA393247:JZC393247 KIW393247:KIY393247 KSS393247:KSU393247 LCO393247:LCQ393247 LMK393247:LMM393247 LWG393247:LWI393247 MGC393247:MGE393247 MPY393247:MQA393247 MZU393247:MZW393247 NJQ393247:NJS393247 NTM393247:NTO393247 ODI393247:ODK393247 ONE393247:ONG393247 OXA393247:OXC393247 PGW393247:PGY393247 PQS393247:PQU393247 QAO393247:QAQ393247 QKK393247:QKM393247 QUG393247:QUI393247 REC393247:REE393247 RNY393247:ROA393247 RXU393247:RXW393247 SHQ393247:SHS393247 SRM393247:SRO393247 TBI393247:TBK393247 TLE393247:TLG393247 TVA393247:TVC393247 UEW393247:UEY393247 UOS393247:UOU393247 UYO393247:UYQ393247 VIK393247:VIM393247 VSG393247:VSI393247 WCC393247:WCE393247 WLY393247:WMA393247 WVU393247:WVW393247 JI458783:JK458783 TE458783:TG458783 ADA458783:ADC458783 AMW458783:AMY458783 AWS458783:AWU458783 BGO458783:BGQ458783 BQK458783:BQM458783 CAG458783:CAI458783 CKC458783:CKE458783 CTY458783:CUA458783 DDU458783:DDW458783 DNQ458783:DNS458783 DXM458783:DXO458783 EHI458783:EHK458783 ERE458783:ERG458783 FBA458783:FBC458783 FKW458783:FKY458783 FUS458783:FUU458783 GEO458783:GEQ458783 GOK458783:GOM458783 GYG458783:GYI458783 HIC458783:HIE458783 HRY458783:HSA458783 IBU458783:IBW458783 ILQ458783:ILS458783 IVM458783:IVO458783 JFI458783:JFK458783 JPE458783:JPG458783 JZA458783:JZC458783 KIW458783:KIY458783 KSS458783:KSU458783 LCO458783:LCQ458783 LMK458783:LMM458783 LWG458783:LWI458783 MGC458783:MGE458783 MPY458783:MQA458783 MZU458783:MZW458783 NJQ458783:NJS458783 NTM458783:NTO458783 ODI458783:ODK458783 ONE458783:ONG458783 OXA458783:OXC458783 PGW458783:PGY458783 PQS458783:PQU458783 QAO458783:QAQ458783 QKK458783:QKM458783 QUG458783:QUI458783 REC458783:REE458783 RNY458783:ROA458783 RXU458783:RXW458783 SHQ458783:SHS458783 SRM458783:SRO458783 TBI458783:TBK458783 TLE458783:TLG458783 TVA458783:TVC458783 UEW458783:UEY458783 UOS458783:UOU458783 UYO458783:UYQ458783 VIK458783:VIM458783 VSG458783:VSI458783 WCC458783:WCE458783 WLY458783:WMA458783 WVU458783:WVW458783 JI524319:JK524319 TE524319:TG524319 ADA524319:ADC524319 AMW524319:AMY524319 AWS524319:AWU524319 BGO524319:BGQ524319 BQK524319:BQM524319 CAG524319:CAI524319 CKC524319:CKE524319 CTY524319:CUA524319 DDU524319:DDW524319 DNQ524319:DNS524319 DXM524319:DXO524319 EHI524319:EHK524319 ERE524319:ERG524319 FBA524319:FBC524319 FKW524319:FKY524319 FUS524319:FUU524319 GEO524319:GEQ524319 GOK524319:GOM524319 GYG524319:GYI524319 HIC524319:HIE524319 HRY524319:HSA524319 IBU524319:IBW524319 ILQ524319:ILS524319 IVM524319:IVO524319 JFI524319:JFK524319 JPE524319:JPG524319 JZA524319:JZC524319 KIW524319:KIY524319 KSS524319:KSU524319 LCO524319:LCQ524319 LMK524319:LMM524319 LWG524319:LWI524319 MGC524319:MGE524319 MPY524319:MQA524319 MZU524319:MZW524319 NJQ524319:NJS524319 NTM524319:NTO524319 ODI524319:ODK524319 ONE524319:ONG524319 OXA524319:OXC524319 PGW524319:PGY524319 PQS524319:PQU524319 QAO524319:QAQ524319 QKK524319:QKM524319 QUG524319:QUI524319 REC524319:REE524319 RNY524319:ROA524319 RXU524319:RXW524319 SHQ524319:SHS524319 SRM524319:SRO524319 TBI524319:TBK524319 TLE524319:TLG524319 TVA524319:TVC524319 UEW524319:UEY524319 UOS524319:UOU524319 UYO524319:UYQ524319 VIK524319:VIM524319 VSG524319:VSI524319 WCC524319:WCE524319 WLY524319:WMA524319 WVU524319:WVW524319 JI589855:JK589855 TE589855:TG589855 ADA589855:ADC589855 AMW589855:AMY589855 AWS589855:AWU589855 BGO589855:BGQ589855 BQK589855:BQM589855 CAG589855:CAI589855 CKC589855:CKE589855 CTY589855:CUA589855 DDU589855:DDW589855 DNQ589855:DNS589855 DXM589855:DXO589855 EHI589855:EHK589855 ERE589855:ERG589855 FBA589855:FBC589855 FKW589855:FKY589855 FUS589855:FUU589855 GEO589855:GEQ589855 GOK589855:GOM589855 GYG589855:GYI589855 HIC589855:HIE589855 HRY589855:HSA589855 IBU589855:IBW589855 ILQ589855:ILS589855 IVM589855:IVO589855 JFI589855:JFK589855 JPE589855:JPG589855 JZA589855:JZC589855 KIW589855:KIY589855 KSS589855:KSU589855 LCO589855:LCQ589855 LMK589855:LMM589855 LWG589855:LWI589855 MGC589855:MGE589855 MPY589855:MQA589855 MZU589855:MZW589855 NJQ589855:NJS589855 NTM589855:NTO589855 ODI589855:ODK589855 ONE589855:ONG589855 OXA589855:OXC589855 PGW589855:PGY589855 PQS589855:PQU589855 QAO589855:QAQ589855 QKK589855:QKM589855 QUG589855:QUI589855 REC589855:REE589855 RNY589855:ROA589855 RXU589855:RXW589855 SHQ589855:SHS589855 SRM589855:SRO589855 TBI589855:TBK589855 TLE589855:TLG589855 TVA589855:TVC589855 UEW589855:UEY589855 UOS589855:UOU589855 UYO589855:UYQ589855 VIK589855:VIM589855 VSG589855:VSI589855 WCC589855:WCE589855 WLY589855:WMA589855 WVU589855:WVW589855 JI655391:JK655391 TE655391:TG655391 ADA655391:ADC655391 AMW655391:AMY655391 AWS655391:AWU655391 BGO655391:BGQ655391 BQK655391:BQM655391 CAG655391:CAI655391 CKC655391:CKE655391 CTY655391:CUA655391 DDU655391:DDW655391 DNQ655391:DNS655391 DXM655391:DXO655391 EHI655391:EHK655391 ERE655391:ERG655391 FBA655391:FBC655391 FKW655391:FKY655391 FUS655391:FUU655391 GEO655391:GEQ655391 GOK655391:GOM655391 GYG655391:GYI655391 HIC655391:HIE655391 HRY655391:HSA655391 IBU655391:IBW655391 ILQ655391:ILS655391 IVM655391:IVO655391 JFI655391:JFK655391 JPE655391:JPG655391 JZA655391:JZC655391 KIW655391:KIY655391 KSS655391:KSU655391 LCO655391:LCQ655391 LMK655391:LMM655391 LWG655391:LWI655391 MGC655391:MGE655391 MPY655391:MQA655391 MZU655391:MZW655391 NJQ655391:NJS655391 NTM655391:NTO655391 ODI655391:ODK655391 ONE655391:ONG655391 OXA655391:OXC655391 PGW655391:PGY655391 PQS655391:PQU655391 QAO655391:QAQ655391 QKK655391:QKM655391 QUG655391:QUI655391 REC655391:REE655391 RNY655391:ROA655391 RXU655391:RXW655391 SHQ655391:SHS655391 SRM655391:SRO655391 TBI655391:TBK655391 TLE655391:TLG655391 TVA655391:TVC655391 UEW655391:UEY655391 UOS655391:UOU655391 UYO655391:UYQ655391 VIK655391:VIM655391 VSG655391:VSI655391 WCC655391:WCE655391 WLY655391:WMA655391 WVU655391:WVW655391 JI720927:JK720927 TE720927:TG720927 ADA720927:ADC720927 AMW720927:AMY720927 AWS720927:AWU720927 BGO720927:BGQ720927 BQK720927:BQM720927 CAG720927:CAI720927 CKC720927:CKE720927 CTY720927:CUA720927 DDU720927:DDW720927 DNQ720927:DNS720927 DXM720927:DXO720927 EHI720927:EHK720927 ERE720927:ERG720927 FBA720927:FBC720927 FKW720927:FKY720927 FUS720927:FUU720927 GEO720927:GEQ720927 GOK720927:GOM720927 GYG720927:GYI720927 HIC720927:HIE720927 HRY720927:HSA720927 IBU720927:IBW720927 ILQ720927:ILS720927 IVM720927:IVO720927 JFI720927:JFK720927 JPE720927:JPG720927 JZA720927:JZC720927 KIW720927:KIY720927 KSS720927:KSU720927 LCO720927:LCQ720927 LMK720927:LMM720927 LWG720927:LWI720927 MGC720927:MGE720927 MPY720927:MQA720927 MZU720927:MZW720927 NJQ720927:NJS720927 NTM720927:NTO720927 ODI720927:ODK720927 ONE720927:ONG720927 OXA720927:OXC720927 PGW720927:PGY720927 PQS720927:PQU720927 QAO720927:QAQ720927 QKK720927:QKM720927 QUG720927:QUI720927 REC720927:REE720927 RNY720927:ROA720927 RXU720927:RXW720927 SHQ720927:SHS720927 SRM720927:SRO720927 TBI720927:TBK720927 TLE720927:TLG720927 TVA720927:TVC720927 UEW720927:UEY720927 UOS720927:UOU720927 UYO720927:UYQ720927 VIK720927:VIM720927 VSG720927:VSI720927 WCC720927:WCE720927 WLY720927:WMA720927 WVU720927:WVW720927 JI786463:JK786463 TE786463:TG786463 ADA786463:ADC786463 AMW786463:AMY786463 AWS786463:AWU786463 BGO786463:BGQ786463 BQK786463:BQM786463 CAG786463:CAI786463 CKC786463:CKE786463 CTY786463:CUA786463 DDU786463:DDW786463 DNQ786463:DNS786463 DXM786463:DXO786463 EHI786463:EHK786463 ERE786463:ERG786463 FBA786463:FBC786463 FKW786463:FKY786463 FUS786463:FUU786463 GEO786463:GEQ786463 GOK786463:GOM786463 GYG786463:GYI786463 HIC786463:HIE786463 HRY786463:HSA786463 IBU786463:IBW786463 ILQ786463:ILS786463 IVM786463:IVO786463 JFI786463:JFK786463 JPE786463:JPG786463 JZA786463:JZC786463 KIW786463:KIY786463 KSS786463:KSU786463 LCO786463:LCQ786463 LMK786463:LMM786463 LWG786463:LWI786463 MGC786463:MGE786463 MPY786463:MQA786463 MZU786463:MZW786463 NJQ786463:NJS786463 NTM786463:NTO786463 ODI786463:ODK786463 ONE786463:ONG786463 OXA786463:OXC786463 PGW786463:PGY786463 PQS786463:PQU786463 QAO786463:QAQ786463 QKK786463:QKM786463 QUG786463:QUI786463 REC786463:REE786463 RNY786463:ROA786463 RXU786463:RXW786463 SHQ786463:SHS786463 SRM786463:SRO786463 TBI786463:TBK786463 TLE786463:TLG786463 TVA786463:TVC786463 UEW786463:UEY786463 UOS786463:UOU786463 UYO786463:UYQ786463 VIK786463:VIM786463 VSG786463:VSI786463 WCC786463:WCE786463 WLY786463:WMA786463 WVU786463:WVW786463 JI851999:JK851999 TE851999:TG851999 ADA851999:ADC851999 AMW851999:AMY851999 AWS851999:AWU851999 BGO851999:BGQ851999 BQK851999:BQM851999 CAG851999:CAI851999 CKC851999:CKE851999 CTY851999:CUA851999 DDU851999:DDW851999 DNQ851999:DNS851999 DXM851999:DXO851999 EHI851999:EHK851999 ERE851999:ERG851999 FBA851999:FBC851999 FKW851999:FKY851999 FUS851999:FUU851999 GEO851999:GEQ851999 GOK851999:GOM851999 GYG851999:GYI851999 HIC851999:HIE851999 HRY851999:HSA851999 IBU851999:IBW851999 ILQ851999:ILS851999 IVM851999:IVO851999 JFI851999:JFK851999 JPE851999:JPG851999 JZA851999:JZC851999 KIW851999:KIY851999 KSS851999:KSU851999 LCO851999:LCQ851999 LMK851999:LMM851999 LWG851999:LWI851999 MGC851999:MGE851999 MPY851999:MQA851999 MZU851999:MZW851999 NJQ851999:NJS851999 NTM851999:NTO851999 ODI851999:ODK851999 ONE851999:ONG851999 OXA851999:OXC851999 PGW851999:PGY851999 PQS851999:PQU851999 QAO851999:QAQ851999 QKK851999:QKM851999 QUG851999:QUI851999 REC851999:REE851999 RNY851999:ROA851999 RXU851999:RXW851999 SHQ851999:SHS851999 SRM851999:SRO851999 TBI851999:TBK851999 TLE851999:TLG851999 TVA851999:TVC851999 UEW851999:UEY851999 UOS851999:UOU851999 UYO851999:UYQ851999 VIK851999:VIM851999 VSG851999:VSI851999 WCC851999:WCE851999 WLY851999:WMA851999 WVU851999:WVW851999 JI917535:JK917535 TE917535:TG917535 ADA917535:ADC917535 AMW917535:AMY917535 AWS917535:AWU917535 BGO917535:BGQ917535 BQK917535:BQM917535 CAG917535:CAI917535 CKC917535:CKE917535 CTY917535:CUA917535 DDU917535:DDW917535 DNQ917535:DNS917535 DXM917535:DXO917535 EHI917535:EHK917535 ERE917535:ERG917535 FBA917535:FBC917535 FKW917535:FKY917535 FUS917535:FUU917535 GEO917535:GEQ917535 GOK917535:GOM917535 GYG917535:GYI917535 HIC917535:HIE917535 HRY917535:HSA917535 IBU917535:IBW917535 ILQ917535:ILS917535 IVM917535:IVO917535 JFI917535:JFK917535 JPE917535:JPG917535 JZA917535:JZC917535 KIW917535:KIY917535 KSS917535:KSU917535 LCO917535:LCQ917535 LMK917535:LMM917535 LWG917535:LWI917535 MGC917535:MGE917535 MPY917535:MQA917535 MZU917535:MZW917535 NJQ917535:NJS917535 NTM917535:NTO917535 ODI917535:ODK917535 ONE917535:ONG917535 OXA917535:OXC917535 PGW917535:PGY917535 PQS917535:PQU917535 QAO917535:QAQ917535 QKK917535:QKM917535 QUG917535:QUI917535 REC917535:REE917535 RNY917535:ROA917535 RXU917535:RXW917535 SHQ917535:SHS917535 SRM917535:SRO917535 TBI917535:TBK917535 TLE917535:TLG917535 TVA917535:TVC917535 UEW917535:UEY917535 UOS917535:UOU917535 UYO917535:UYQ917535 VIK917535:VIM917535 VSG917535:VSI917535 WCC917535:WCE917535 WLY917535:WMA917535 WVU917535:WVW917535 JI983071:JK983071 TE983071:TG983071 ADA983071:ADC983071 AMW983071:AMY983071 AWS983071:AWU983071 BGO983071:BGQ983071 BQK983071:BQM983071 CAG983071:CAI983071 CKC983071:CKE983071 CTY983071:CUA983071 DDU983071:DDW983071 DNQ983071:DNS983071 DXM983071:DXO983071 EHI983071:EHK983071 ERE983071:ERG983071 FBA983071:FBC983071 FKW983071:FKY983071 FUS983071:FUU983071 GEO983071:GEQ983071 GOK983071:GOM983071 GYG983071:GYI983071 HIC983071:HIE983071 HRY983071:HSA983071 IBU983071:IBW983071 ILQ983071:ILS983071 IVM983071:IVO983071 JFI983071:JFK983071 JPE983071:JPG983071 JZA983071:JZC983071 KIW983071:KIY983071 KSS983071:KSU983071 LCO983071:LCQ983071 LMK983071:LMM983071 LWG983071:LWI983071 MGC983071:MGE983071 MPY983071:MQA983071 MZU983071:MZW983071 NJQ983071:NJS983071 NTM983071:NTO983071 ODI983071:ODK983071 ONE983071:ONG983071 OXA983071:OXC983071 PGW983071:PGY983071 PQS983071:PQU983071 QAO983071:QAQ983071 QKK983071:QKM983071 QUG983071:QUI983071 REC983071:REE983071 RNY983071:ROA983071 RXU983071:RXW983071 SHQ983071:SHS983071 SRM983071:SRO983071 TBI983071:TBK983071 TLE983071:TLG983071 TVA983071:TVC983071 UEW983071:UEY983071 UOS983071:UOU983071 UYO983071:UYQ983071 VIK983071:VIM983071 VSG983071:VSI983071 WCC983071:WCE983071 WLY983071:WMA983071 G55:O55 G983071:O983071 G917535:O917535 G851999:O851999 G786463:O786463 G720927:O720927 G655391:O655391 G589855:O589855 G524319:O524319 G458783:O458783 G393247:O393247 G327711:O327711 G262175:O262175 G196639:O196639 G131103:O131103 G65567:O65567 G983051:O983051 G917515:O917515 G851979:O851979 G786443:O786443 G720907:O720907 G655371:O655371 G589835:O589835 G524299:O524299 G458763:O458763 G393227:O393227 G327691:O327691 G262155:O262155 G196619:O196619 G131083:O131083 G65547:O65547 G43:O43 G983031:O983031 G917495:O917495 G851959:O851959 G786423:O786423 G720887:O720887 G655351:O655351 G589815:O589815 G524279:O524279 G458743:O458743 G393207:O393207 G327671:O327671 G262135:O262135 G196599:O196599 G131063:O131063 G65527:O65527 G66:O66 G983011:O983011 G917475:O917475 G851939:O851939 G786403:O786403 G720867:O720867 G655331:O655331 G589795:O589795 G524259:O524259 G458723:O458723 G393187:O393187 G327651:O327651 G262115:O262115 G196579:O196579 G131043:O131043 G65507:O65507 G983021:O983021 G917485:O917485 G851949:O851949 G786413:O786413 G720877:O720877 G655341:O655341 G589805:O589805 G524269:O524269 G458733:O458733 G393197:O393197 G327661:O327661 G262125:O262125 G196589:O196589 G131053:O131053 G65517:O65517 G29:O29 G983041:O983041 G917505:O917505 G851969:O851969 G786433:O786433 G720897:O720897 G655361:O655361 G589825:O589825 G524289:O524289 G458753:O458753 G393217:O393217 G327681:O327681 G262145:O262145 G196609:O196609 G131073:O131073 G65537:O65537 G23:O23 G983061:O983061 G917525:O917525 G851989:O851989 G786453:O786453 G720917:O720917 G655381:O655381 G589845:O589845 G524309:O524309 G458773:O458773 G393237:O393237 G327701:O327701 G262165:O262165 G196629:O196629 G131093:O131093 G65557:O65557 G49:O49 G983091:O983091 G917555:O917555 G852019:O852019 G786483:O786483 G720947:O720947 G655411:O655411 G589875:O589875 G524339:O524339 G458803:O458803 G393267:O393267 G327731:O327731 G262195:O262195 G196659:O196659 G131123:O131123 G65587:O65587 G983081:O983081 G917545:O917545 G852009:O852009 G786473:O786473 G720937:O720937 G655401:O655401 G589865:O589865 G524329:O524329 G458793:O458793 G393257:O393257 G327721:O327721 G262185:O262185 G196649:O196649 G131113:O131113 G65577:O65577 G983101:O983101 G917565:O917565 G852029:O852029 G786493:O786493 G720957:O720957 G655421:O655421 G589885:O589885 G524349:O524349 G458813:O458813 G393277:O393277 G327741:O327741 G262205:O262205 G196669:O196669 G131133:O131133 G65597:O65597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4DF8-BBFB-49D4-B485-5AD677DE0A58}">
  <dimension ref="A1:AY205"/>
  <sheetViews>
    <sheetView topLeftCell="A38" workbookViewId="0">
      <selection activeCell="A59" sqref="A59:D64"/>
    </sheetView>
  </sheetViews>
  <sheetFormatPr baseColWidth="10" defaultColWidth="11.42578125" defaultRowHeight="15" x14ac:dyDescent="0.25"/>
  <cols>
    <col min="1" max="1" width="42.140625" bestFit="1" customWidth="1"/>
    <col min="2" max="2" width="18.28515625" bestFit="1" customWidth="1"/>
    <col min="3" max="3" width="15.7109375" customWidth="1"/>
    <col min="4" max="4" width="24.28515625" customWidth="1"/>
    <col min="5" max="5" width="11" bestFit="1" customWidth="1"/>
    <col min="6" max="6" width="10" bestFit="1" customWidth="1"/>
    <col min="7" max="7" width="15.5703125" customWidth="1"/>
    <col min="8" max="8" width="19.28515625" customWidth="1"/>
    <col min="9" max="9" width="13" customWidth="1"/>
    <col min="10" max="10" width="18.85546875" customWidth="1"/>
    <col min="11" max="12" width="18.85546875" style="185" customWidth="1"/>
    <col min="13" max="51" width="11.42578125" style="185"/>
  </cols>
  <sheetData>
    <row r="1" spans="1:10" s="185" customFormat="1" ht="15.75" thickBot="1" x14ac:dyDescent="0.3">
      <c r="A1" s="509" t="s">
        <v>334</v>
      </c>
      <c r="B1" s="510"/>
      <c r="C1" s="510"/>
      <c r="D1" s="510"/>
      <c r="E1" s="510"/>
      <c r="F1" s="510"/>
      <c r="G1" s="510"/>
      <c r="H1" s="511"/>
      <c r="I1" s="184"/>
      <c r="J1" s="184"/>
    </row>
    <row r="2" spans="1:10" s="185" customFormat="1" ht="39" thickBot="1" x14ac:dyDescent="0.3">
      <c r="A2" s="186" t="s">
        <v>335</v>
      </c>
      <c r="B2" s="187" t="s">
        <v>336</v>
      </c>
      <c r="C2" s="187" t="s">
        <v>337</v>
      </c>
      <c r="D2" s="187" t="s">
        <v>338</v>
      </c>
      <c r="E2" s="187" t="s">
        <v>339</v>
      </c>
      <c r="F2" s="187" t="s">
        <v>340</v>
      </c>
      <c r="G2" s="187" t="s">
        <v>341</v>
      </c>
      <c r="H2" s="188" t="s">
        <v>342</v>
      </c>
      <c r="I2" s="184"/>
      <c r="J2" s="189"/>
    </row>
    <row r="3" spans="1:10" s="185" customFormat="1" x14ac:dyDescent="0.25">
      <c r="A3" s="512" t="s">
        <v>343</v>
      </c>
      <c r="B3" s="513"/>
      <c r="C3" s="513"/>
      <c r="D3" s="513"/>
      <c r="E3" s="513"/>
      <c r="F3" s="513"/>
      <c r="G3" s="513"/>
      <c r="H3" s="514"/>
      <c r="I3" s="184"/>
      <c r="J3" s="184"/>
    </row>
    <row r="4" spans="1:10" s="185" customFormat="1" x14ac:dyDescent="0.25">
      <c r="A4" s="190"/>
      <c r="B4" s="191"/>
      <c r="C4" s="191"/>
      <c r="D4" s="191"/>
      <c r="E4" s="191"/>
      <c r="F4" s="191"/>
      <c r="G4" s="191"/>
      <c r="H4" s="192"/>
      <c r="I4" s="184"/>
      <c r="J4" s="184"/>
    </row>
    <row r="5" spans="1:10" s="185" customFormat="1" ht="33.75" x14ac:dyDescent="0.25">
      <c r="A5" s="193" t="s">
        <v>344</v>
      </c>
      <c r="B5" s="194">
        <v>1</v>
      </c>
      <c r="C5" s="195">
        <v>1</v>
      </c>
      <c r="D5" s="194" t="s">
        <v>269</v>
      </c>
      <c r="E5" s="196">
        <v>8</v>
      </c>
      <c r="F5" s="197">
        <v>3481013</v>
      </c>
      <c r="G5" s="194">
        <v>1.58</v>
      </c>
      <c r="H5" s="198">
        <v>44000000</v>
      </c>
      <c r="I5" s="184"/>
      <c r="J5" s="199"/>
    </row>
    <row r="6" spans="1:10" s="185" customFormat="1" ht="33.75" x14ac:dyDescent="0.25">
      <c r="A6" s="193" t="s">
        <v>345</v>
      </c>
      <c r="B6" s="194">
        <v>1</v>
      </c>
      <c r="C6" s="195">
        <v>1</v>
      </c>
      <c r="D6" s="194" t="s">
        <v>269</v>
      </c>
      <c r="E6" s="200">
        <v>7</v>
      </c>
      <c r="F6" s="197">
        <v>2911392</v>
      </c>
      <c r="G6" s="194">
        <v>1.58</v>
      </c>
      <c r="H6" s="198">
        <v>32200000</v>
      </c>
      <c r="I6" s="184"/>
      <c r="J6" s="199"/>
    </row>
    <row r="7" spans="1:10" s="185" customFormat="1" ht="22.5" x14ac:dyDescent="0.25">
      <c r="A7" s="193" t="s">
        <v>346</v>
      </c>
      <c r="B7" s="194">
        <v>1</v>
      </c>
      <c r="C7" s="195">
        <v>1</v>
      </c>
      <c r="D7" s="194" t="s">
        <v>269</v>
      </c>
      <c r="E7" s="200">
        <v>7</v>
      </c>
      <c r="F7" s="197">
        <v>1582278</v>
      </c>
      <c r="G7" s="194">
        <v>1.58</v>
      </c>
      <c r="H7" s="198">
        <v>17500000</v>
      </c>
      <c r="I7" s="184"/>
      <c r="J7" s="199"/>
    </row>
    <row r="8" spans="1:10" s="185" customFormat="1" ht="33.75" x14ac:dyDescent="0.25">
      <c r="A8" s="193" t="s">
        <v>347</v>
      </c>
      <c r="B8" s="194">
        <v>1</v>
      </c>
      <c r="C8" s="195">
        <v>1</v>
      </c>
      <c r="D8" s="194" t="s">
        <v>269</v>
      </c>
      <c r="E8" s="200">
        <v>3</v>
      </c>
      <c r="F8" s="197">
        <v>2911392</v>
      </c>
      <c r="G8" s="194">
        <v>1.58</v>
      </c>
      <c r="H8" s="198">
        <v>13800000</v>
      </c>
      <c r="I8" s="184"/>
      <c r="J8" s="199"/>
    </row>
    <row r="9" spans="1:10" s="185" customFormat="1" ht="45" x14ac:dyDescent="0.25">
      <c r="A9" s="193" t="s">
        <v>348</v>
      </c>
      <c r="B9" s="194">
        <v>5</v>
      </c>
      <c r="C9" s="195">
        <v>1</v>
      </c>
      <c r="D9" s="194" t="s">
        <v>269</v>
      </c>
      <c r="E9" s="196">
        <v>6</v>
      </c>
      <c r="F9" s="197">
        <v>1518278</v>
      </c>
      <c r="G9" s="194">
        <v>1.58</v>
      </c>
      <c r="H9" s="198">
        <v>72000000</v>
      </c>
      <c r="I9" s="184"/>
      <c r="J9" s="199"/>
    </row>
    <row r="10" spans="1:10" s="185" customFormat="1" ht="15.75" thickBot="1" x14ac:dyDescent="0.3">
      <c r="A10" s="515"/>
      <c r="B10" s="516"/>
      <c r="C10" s="516"/>
      <c r="D10" s="517"/>
      <c r="E10" s="517"/>
      <c r="F10" s="517"/>
      <c r="G10" s="518"/>
      <c r="H10" s="201"/>
      <c r="I10" s="184"/>
      <c r="J10" s="184"/>
    </row>
    <row r="11" spans="1:10" s="185" customFormat="1" hidden="1" x14ac:dyDescent="0.25">
      <c r="A11" s="519" t="s">
        <v>349</v>
      </c>
      <c r="B11" s="520"/>
      <c r="C11" s="520"/>
      <c r="D11" s="520"/>
      <c r="E11" s="520"/>
      <c r="F11" s="520"/>
      <c r="G11" s="520"/>
      <c r="H11" s="521"/>
      <c r="I11" s="184"/>
      <c r="J11" s="184"/>
    </row>
    <row r="12" spans="1:10" s="185" customFormat="1" hidden="1" x14ac:dyDescent="0.25">
      <c r="A12" s="202"/>
      <c r="B12" s="203"/>
      <c r="C12" s="204"/>
      <c r="D12" s="205"/>
      <c r="E12" s="206"/>
      <c r="F12" s="207"/>
      <c r="G12" s="205"/>
      <c r="H12" s="208"/>
      <c r="I12" s="184"/>
      <c r="J12" s="184"/>
    </row>
    <row r="13" spans="1:10" s="185" customFormat="1" hidden="1" x14ac:dyDescent="0.25">
      <c r="A13" s="202"/>
      <c r="B13" s="203"/>
      <c r="C13" s="204"/>
      <c r="D13" s="205"/>
      <c r="E13" s="206"/>
      <c r="F13" s="207"/>
      <c r="G13" s="205"/>
      <c r="H13" s="208"/>
      <c r="I13" s="184"/>
      <c r="J13" s="184"/>
    </row>
    <row r="14" spans="1:10" s="185" customFormat="1" hidden="1" x14ac:dyDescent="0.25">
      <c r="A14" s="202"/>
      <c r="B14" s="203"/>
      <c r="C14" s="204"/>
      <c r="D14" s="205"/>
      <c r="E14" s="206"/>
      <c r="F14" s="207"/>
      <c r="G14" s="205"/>
      <c r="H14" s="208"/>
      <c r="I14" s="184"/>
      <c r="J14" s="184"/>
    </row>
    <row r="15" spans="1:10" s="185" customFormat="1" hidden="1" x14ac:dyDescent="0.25">
      <c r="A15" s="202"/>
      <c r="B15" s="203"/>
      <c r="C15" s="204"/>
      <c r="D15" s="205"/>
      <c r="E15" s="206"/>
      <c r="F15" s="207"/>
      <c r="G15" s="205"/>
      <c r="H15" s="208"/>
      <c r="I15" s="184"/>
      <c r="J15" s="184"/>
    </row>
    <row r="16" spans="1:10" s="185" customFormat="1" hidden="1" x14ac:dyDescent="0.25">
      <c r="A16" s="202"/>
      <c r="B16" s="203"/>
      <c r="C16" s="204"/>
      <c r="D16" s="205"/>
      <c r="E16" s="206"/>
      <c r="F16" s="207"/>
      <c r="G16" s="205"/>
      <c r="H16" s="208"/>
      <c r="I16" s="184"/>
      <c r="J16" s="184"/>
    </row>
    <row r="17" spans="1:10" s="185" customFormat="1" hidden="1" x14ac:dyDescent="0.25">
      <c r="A17" s="202"/>
      <c r="B17" s="203"/>
      <c r="C17" s="204"/>
      <c r="D17" s="205"/>
      <c r="E17" s="206"/>
      <c r="F17" s="207"/>
      <c r="G17" s="205"/>
      <c r="H17" s="208"/>
      <c r="I17" s="184"/>
      <c r="J17" s="184"/>
    </row>
    <row r="18" spans="1:10" s="185" customFormat="1" hidden="1" x14ac:dyDescent="0.25">
      <c r="A18" s="202"/>
      <c r="B18" s="203"/>
      <c r="C18" s="204"/>
      <c r="D18" s="205"/>
      <c r="E18" s="206"/>
      <c r="F18" s="207"/>
      <c r="G18" s="205"/>
      <c r="H18" s="208"/>
      <c r="I18" s="184"/>
      <c r="J18" s="184"/>
    </row>
    <row r="19" spans="1:10" s="185" customFormat="1" hidden="1" x14ac:dyDescent="0.25">
      <c r="A19" s="202"/>
      <c r="B19" s="205"/>
      <c r="C19" s="209"/>
      <c r="D19" s="205"/>
      <c r="E19" s="206"/>
      <c r="F19" s="207"/>
      <c r="G19" s="205"/>
      <c r="H19" s="208"/>
      <c r="I19" s="184"/>
      <c r="J19" s="184"/>
    </row>
    <row r="20" spans="1:10" s="185" customFormat="1" hidden="1" x14ac:dyDescent="0.25">
      <c r="A20" s="202"/>
      <c r="B20" s="203"/>
      <c r="C20" s="204"/>
      <c r="D20" s="205"/>
      <c r="E20" s="206"/>
      <c r="F20" s="207"/>
      <c r="G20" s="205"/>
      <c r="H20" s="208"/>
      <c r="I20" s="184"/>
      <c r="J20" s="184"/>
    </row>
    <row r="21" spans="1:10" s="185" customFormat="1" hidden="1" x14ac:dyDescent="0.25">
      <c r="A21" s="210"/>
      <c r="B21" s="211"/>
      <c r="C21" s="212"/>
      <c r="D21" s="213"/>
      <c r="E21" s="214"/>
      <c r="F21" s="215"/>
      <c r="G21" s="213"/>
      <c r="H21" s="208"/>
      <c r="I21" s="184"/>
      <c r="J21" s="184"/>
    </row>
    <row r="22" spans="1:10" s="185" customFormat="1" hidden="1" x14ac:dyDescent="0.25">
      <c r="A22" s="522" t="s">
        <v>350</v>
      </c>
      <c r="B22" s="523"/>
      <c r="C22" s="523"/>
      <c r="D22" s="524"/>
      <c r="E22" s="524"/>
      <c r="F22" s="524"/>
      <c r="G22" s="525"/>
      <c r="H22" s="216"/>
      <c r="I22" s="184"/>
      <c r="J22" s="184"/>
    </row>
    <row r="23" spans="1:10" s="185" customFormat="1" hidden="1" x14ac:dyDescent="0.25">
      <c r="A23" s="217"/>
      <c r="B23" s="218"/>
      <c r="C23" s="218"/>
      <c r="D23" s="219"/>
      <c r="E23" s="219"/>
      <c r="F23" s="219"/>
      <c r="G23" s="220"/>
      <c r="H23" s="221"/>
      <c r="I23" s="184"/>
      <c r="J23" s="184"/>
    </row>
    <row r="24" spans="1:10" s="185" customFormat="1" hidden="1" x14ac:dyDescent="0.25">
      <c r="A24" s="217"/>
      <c r="B24" s="218"/>
      <c r="C24" s="218"/>
      <c r="D24" s="219"/>
      <c r="E24" s="219"/>
      <c r="F24" s="219"/>
      <c r="G24" s="220"/>
      <c r="H24" s="221"/>
      <c r="I24" s="184"/>
      <c r="J24" s="184"/>
    </row>
    <row r="25" spans="1:10" s="185" customFormat="1" hidden="1" x14ac:dyDescent="0.25">
      <c r="A25" s="217"/>
      <c r="B25" s="218"/>
      <c r="C25" s="218"/>
      <c r="D25" s="219"/>
      <c r="E25" s="219"/>
      <c r="F25" s="219"/>
      <c r="G25" s="220"/>
      <c r="H25" s="221"/>
      <c r="I25" s="184"/>
      <c r="J25" s="184"/>
    </row>
    <row r="26" spans="1:10" s="185" customFormat="1" ht="15.75" thickBot="1" x14ac:dyDescent="0.3">
      <c r="A26" s="526" t="s">
        <v>350</v>
      </c>
      <c r="B26" s="527"/>
      <c r="C26" s="527"/>
      <c r="D26" s="527"/>
      <c r="E26" s="527"/>
      <c r="F26" s="527"/>
      <c r="G26" s="528"/>
      <c r="H26" s="221"/>
      <c r="I26" s="184"/>
      <c r="J26" s="184"/>
    </row>
    <row r="27" spans="1:10" s="185" customFormat="1" ht="15.75" thickBot="1" x14ac:dyDescent="0.3">
      <c r="A27" s="526" t="s">
        <v>351</v>
      </c>
      <c r="B27" s="527"/>
      <c r="C27" s="527"/>
      <c r="D27" s="517"/>
      <c r="E27" s="517"/>
      <c r="F27" s="517"/>
      <c r="G27" s="518"/>
      <c r="H27" s="222">
        <f>SUM(H5:H9)</f>
        <v>179500000</v>
      </c>
      <c r="I27" s="184"/>
      <c r="J27" s="223"/>
    </row>
    <row r="28" spans="1:10" s="185" customFormat="1" ht="15.75" thickBot="1" x14ac:dyDescent="0.3">
      <c r="A28" s="218"/>
      <c r="B28" s="218"/>
      <c r="C28" s="218"/>
      <c r="D28" s="219"/>
      <c r="E28" s="219"/>
      <c r="F28" s="219"/>
      <c r="G28" s="219"/>
      <c r="H28" s="224"/>
      <c r="I28" s="184"/>
      <c r="J28" s="184"/>
    </row>
    <row r="29" spans="1:10" s="185" customFormat="1" x14ac:dyDescent="0.25">
      <c r="A29" s="529" t="s">
        <v>352</v>
      </c>
      <c r="B29" s="530"/>
      <c r="C29" s="530"/>
      <c r="D29" s="530"/>
      <c r="E29" s="530"/>
      <c r="F29" s="530"/>
      <c r="G29" s="530"/>
      <c r="H29" s="531"/>
      <c r="I29" s="184"/>
      <c r="J29" s="184"/>
    </row>
    <row r="30" spans="1:10" s="185" customFormat="1" ht="25.5" x14ac:dyDescent="0.25">
      <c r="A30" s="532" t="s">
        <v>335</v>
      </c>
      <c r="B30" s="532"/>
      <c r="C30" s="532"/>
      <c r="D30" s="532" t="s">
        <v>353</v>
      </c>
      <c r="E30" s="532"/>
      <c r="F30" s="532" t="s">
        <v>338</v>
      </c>
      <c r="G30" s="532"/>
      <c r="H30" s="225" t="s">
        <v>339</v>
      </c>
      <c r="I30" s="225" t="s">
        <v>340</v>
      </c>
      <c r="J30" s="225" t="s">
        <v>342</v>
      </c>
    </row>
    <row r="31" spans="1:10" s="185" customFormat="1" x14ac:dyDescent="0.25">
      <c r="A31" s="506" t="s">
        <v>354</v>
      </c>
      <c r="B31" s="506"/>
      <c r="C31" s="506"/>
      <c r="D31" s="507">
        <v>1</v>
      </c>
      <c r="E31" s="507"/>
      <c r="F31" s="508" t="s">
        <v>301</v>
      </c>
      <c r="G31" s="508"/>
      <c r="H31" s="226">
        <v>120</v>
      </c>
      <c r="I31" s="227">
        <v>25000</v>
      </c>
      <c r="J31" s="228">
        <f t="shared" ref="J31:J51" si="0">I31*H31</f>
        <v>3000000</v>
      </c>
    </row>
    <row r="32" spans="1:10" s="185" customFormat="1" x14ac:dyDescent="0.25">
      <c r="A32" s="506" t="s">
        <v>355</v>
      </c>
      <c r="B32" s="506"/>
      <c r="C32" s="506"/>
      <c r="D32" s="507">
        <v>2</v>
      </c>
      <c r="E32" s="507"/>
      <c r="F32" s="508" t="s">
        <v>301</v>
      </c>
      <c r="G32" s="508"/>
      <c r="H32" s="226">
        <v>100</v>
      </c>
      <c r="I32" s="227">
        <v>25000</v>
      </c>
      <c r="J32" s="228">
        <f t="shared" si="0"/>
        <v>2500000</v>
      </c>
    </row>
    <row r="33" spans="1:10" s="185" customFormat="1" x14ac:dyDescent="0.25">
      <c r="A33" s="506" t="s">
        <v>356</v>
      </c>
      <c r="B33" s="506"/>
      <c r="C33" s="506"/>
      <c r="D33" s="507">
        <v>1</v>
      </c>
      <c r="E33" s="507"/>
      <c r="F33" s="508" t="s">
        <v>357</v>
      </c>
      <c r="G33" s="508"/>
      <c r="H33" s="226">
        <v>20</v>
      </c>
      <c r="I33" s="227">
        <v>180000</v>
      </c>
      <c r="J33" s="228">
        <f t="shared" si="0"/>
        <v>3600000</v>
      </c>
    </row>
    <row r="34" spans="1:10" s="185" customFormat="1" x14ac:dyDescent="0.25">
      <c r="A34" s="506" t="s">
        <v>358</v>
      </c>
      <c r="B34" s="506"/>
      <c r="C34" s="506"/>
      <c r="D34" s="507">
        <v>2</v>
      </c>
      <c r="E34" s="507"/>
      <c r="F34" s="508" t="s">
        <v>357</v>
      </c>
      <c r="G34" s="508"/>
      <c r="H34" s="226">
        <v>20</v>
      </c>
      <c r="I34" s="227">
        <v>180000</v>
      </c>
      <c r="J34" s="228">
        <f t="shared" si="0"/>
        <v>3600000</v>
      </c>
    </row>
    <row r="35" spans="1:10" s="185" customFormat="1" x14ac:dyDescent="0.25">
      <c r="A35" s="506" t="s">
        <v>359</v>
      </c>
      <c r="B35" s="506"/>
      <c r="C35" s="506"/>
      <c r="D35" s="507">
        <v>3</v>
      </c>
      <c r="E35" s="507"/>
      <c r="F35" s="508" t="s">
        <v>301</v>
      </c>
      <c r="G35" s="508"/>
      <c r="H35" s="226">
        <v>50</v>
      </c>
      <c r="I35" s="227">
        <v>25000</v>
      </c>
      <c r="J35" s="228">
        <f t="shared" si="0"/>
        <v>1250000</v>
      </c>
    </row>
    <row r="36" spans="1:10" s="185" customFormat="1" x14ac:dyDescent="0.25">
      <c r="A36" s="506" t="s">
        <v>360</v>
      </c>
      <c r="B36" s="506"/>
      <c r="C36" s="506"/>
      <c r="D36" s="507">
        <v>1</v>
      </c>
      <c r="E36" s="507"/>
      <c r="F36" s="508" t="s">
        <v>289</v>
      </c>
      <c r="G36" s="508"/>
      <c r="H36" s="226">
        <v>200</v>
      </c>
      <c r="I36" s="227">
        <v>100000</v>
      </c>
      <c r="J36" s="228">
        <f t="shared" si="0"/>
        <v>20000000</v>
      </c>
    </row>
    <row r="37" spans="1:10" s="185" customFormat="1" x14ac:dyDescent="0.25">
      <c r="A37" s="506" t="s">
        <v>361</v>
      </c>
      <c r="B37" s="506"/>
      <c r="C37" s="506"/>
      <c r="D37" s="507">
        <v>2</v>
      </c>
      <c r="E37" s="507"/>
      <c r="F37" s="508" t="s">
        <v>289</v>
      </c>
      <c r="G37" s="508"/>
      <c r="H37" s="226">
        <v>200</v>
      </c>
      <c r="I37" s="227">
        <v>100000</v>
      </c>
      <c r="J37" s="228">
        <f t="shared" si="0"/>
        <v>20000000</v>
      </c>
    </row>
    <row r="38" spans="1:10" s="185" customFormat="1" ht="27.75" customHeight="1" x14ac:dyDescent="0.25">
      <c r="A38" s="506" t="s">
        <v>362</v>
      </c>
      <c r="B38" s="506"/>
      <c r="C38" s="506"/>
      <c r="D38" s="507">
        <v>4</v>
      </c>
      <c r="E38" s="507"/>
      <c r="F38" s="508" t="s">
        <v>363</v>
      </c>
      <c r="G38" s="508"/>
      <c r="H38" s="226">
        <v>94</v>
      </c>
      <c r="I38" s="227">
        <v>100000</v>
      </c>
      <c r="J38" s="228">
        <f t="shared" si="0"/>
        <v>9400000</v>
      </c>
    </row>
    <row r="39" spans="1:10" s="185" customFormat="1" ht="27" customHeight="1" x14ac:dyDescent="0.25">
      <c r="A39" s="506" t="s">
        <v>364</v>
      </c>
      <c r="B39" s="506"/>
      <c r="C39" s="506"/>
      <c r="D39" s="507">
        <v>3</v>
      </c>
      <c r="E39" s="507"/>
      <c r="F39" s="508" t="s">
        <v>306</v>
      </c>
      <c r="G39" s="508"/>
      <c r="H39" s="226">
        <v>200</v>
      </c>
      <c r="I39" s="227">
        <v>100000</v>
      </c>
      <c r="J39" s="228">
        <f t="shared" si="0"/>
        <v>20000000</v>
      </c>
    </row>
    <row r="40" spans="1:10" s="185" customFormat="1" x14ac:dyDescent="0.25">
      <c r="A40" s="506" t="s">
        <v>365</v>
      </c>
      <c r="B40" s="506"/>
      <c r="C40" s="506"/>
      <c r="D40" s="507">
        <v>1</v>
      </c>
      <c r="E40" s="507"/>
      <c r="F40" s="508" t="s">
        <v>306</v>
      </c>
      <c r="G40" s="508"/>
      <c r="H40" s="226">
        <v>200</v>
      </c>
      <c r="I40" s="227">
        <v>115000</v>
      </c>
      <c r="J40" s="228">
        <f t="shared" si="0"/>
        <v>23000000</v>
      </c>
    </row>
    <row r="41" spans="1:10" s="185" customFormat="1" x14ac:dyDescent="0.25">
      <c r="A41" s="506" t="s">
        <v>366</v>
      </c>
      <c r="B41" s="506"/>
      <c r="C41" s="506"/>
      <c r="D41" s="507">
        <v>2</v>
      </c>
      <c r="E41" s="507"/>
      <c r="F41" s="508" t="s">
        <v>306</v>
      </c>
      <c r="G41" s="508"/>
      <c r="H41" s="226">
        <v>200</v>
      </c>
      <c r="I41" s="227">
        <v>115000</v>
      </c>
      <c r="J41" s="228">
        <f t="shared" si="0"/>
        <v>23000000</v>
      </c>
    </row>
    <row r="42" spans="1:10" s="185" customFormat="1" x14ac:dyDescent="0.25">
      <c r="A42" s="506" t="s">
        <v>367</v>
      </c>
      <c r="B42" s="506"/>
      <c r="C42" s="506"/>
      <c r="D42" s="507">
        <v>2</v>
      </c>
      <c r="E42" s="507"/>
      <c r="F42" s="508" t="s">
        <v>306</v>
      </c>
      <c r="G42" s="508"/>
      <c r="H42" s="226">
        <v>220</v>
      </c>
      <c r="I42" s="227">
        <v>51935</v>
      </c>
      <c r="J42" s="228">
        <f t="shared" si="0"/>
        <v>11425700</v>
      </c>
    </row>
    <row r="43" spans="1:10" s="185" customFormat="1" x14ac:dyDescent="0.25">
      <c r="A43" s="506" t="s">
        <v>368</v>
      </c>
      <c r="B43" s="506"/>
      <c r="C43" s="506"/>
      <c r="D43" s="507">
        <v>4</v>
      </c>
      <c r="E43" s="507"/>
      <c r="F43" s="508" t="s">
        <v>306</v>
      </c>
      <c r="G43" s="508"/>
      <c r="H43" s="226">
        <v>200</v>
      </c>
      <c r="I43" s="227">
        <v>30000</v>
      </c>
      <c r="J43" s="228">
        <f t="shared" si="0"/>
        <v>6000000</v>
      </c>
    </row>
    <row r="44" spans="1:10" s="185" customFormat="1" x14ac:dyDescent="0.25">
      <c r="A44" s="506" t="s">
        <v>369</v>
      </c>
      <c r="B44" s="506"/>
      <c r="C44" s="506"/>
      <c r="D44" s="507">
        <v>5</v>
      </c>
      <c r="E44" s="507"/>
      <c r="F44" s="508" t="s">
        <v>327</v>
      </c>
      <c r="G44" s="508"/>
      <c r="H44" s="226">
        <v>5</v>
      </c>
      <c r="I44" s="227">
        <v>84000</v>
      </c>
      <c r="J44" s="228">
        <f t="shared" si="0"/>
        <v>420000</v>
      </c>
    </row>
    <row r="45" spans="1:10" s="185" customFormat="1" x14ac:dyDescent="0.25">
      <c r="A45" s="506" t="s">
        <v>299</v>
      </c>
      <c r="B45" s="506"/>
      <c r="C45" s="506"/>
      <c r="D45" s="507">
        <v>2</v>
      </c>
      <c r="E45" s="507"/>
      <c r="F45" s="508" t="s">
        <v>307</v>
      </c>
      <c r="G45" s="508"/>
      <c r="H45" s="226">
        <v>200</v>
      </c>
      <c r="I45" s="227">
        <v>25000</v>
      </c>
      <c r="J45" s="228">
        <f t="shared" si="0"/>
        <v>5000000</v>
      </c>
    </row>
    <row r="46" spans="1:10" s="185" customFormat="1" x14ac:dyDescent="0.25">
      <c r="A46" s="506" t="s">
        <v>316</v>
      </c>
      <c r="B46" s="506"/>
      <c r="C46" s="506"/>
      <c r="D46" s="507">
        <v>4</v>
      </c>
      <c r="E46" s="507"/>
      <c r="F46" s="508" t="s">
        <v>330</v>
      </c>
      <c r="G46" s="508"/>
      <c r="H46" s="226">
        <v>1</v>
      </c>
      <c r="I46" s="227">
        <v>2000000</v>
      </c>
      <c r="J46" s="228">
        <f t="shared" si="0"/>
        <v>2000000</v>
      </c>
    </row>
    <row r="47" spans="1:10" s="185" customFormat="1" x14ac:dyDescent="0.25">
      <c r="A47" s="506" t="s">
        <v>318</v>
      </c>
      <c r="B47" s="506"/>
      <c r="C47" s="506"/>
      <c r="D47" s="507">
        <v>4</v>
      </c>
      <c r="E47" s="507"/>
      <c r="F47" s="508" t="s">
        <v>330</v>
      </c>
      <c r="G47" s="508"/>
      <c r="H47" s="226">
        <v>1</v>
      </c>
      <c r="I47" s="227">
        <v>2000000</v>
      </c>
      <c r="J47" s="228">
        <f t="shared" si="0"/>
        <v>2000000</v>
      </c>
    </row>
    <row r="48" spans="1:10" s="185" customFormat="1" x14ac:dyDescent="0.25">
      <c r="A48" s="506" t="s">
        <v>325</v>
      </c>
      <c r="B48" s="506"/>
      <c r="C48" s="506"/>
      <c r="D48" s="507">
        <v>5</v>
      </c>
      <c r="E48" s="507"/>
      <c r="F48" s="508" t="s">
        <v>330</v>
      </c>
      <c r="G48" s="508"/>
      <c r="H48" s="226">
        <v>1</v>
      </c>
      <c r="I48" s="227">
        <f>1300000</f>
        <v>1300000</v>
      </c>
      <c r="J48" s="228">
        <f>I48*H48</f>
        <v>1300000</v>
      </c>
    </row>
    <row r="49" spans="1:12" s="185" customFormat="1" x14ac:dyDescent="0.25">
      <c r="A49" s="506" t="s">
        <v>323</v>
      </c>
      <c r="B49" s="506"/>
      <c r="C49" s="506"/>
      <c r="D49" s="507">
        <v>5</v>
      </c>
      <c r="E49" s="507"/>
      <c r="F49" s="508" t="s">
        <v>329</v>
      </c>
      <c r="G49" s="508"/>
      <c r="H49" s="226">
        <v>1</v>
      </c>
      <c r="I49" s="227">
        <f>6300000-139.5</f>
        <v>6299860.5</v>
      </c>
      <c r="J49" s="228">
        <f>I49*H49</f>
        <v>6299860.5</v>
      </c>
    </row>
    <row r="50" spans="1:12" x14ac:dyDescent="0.25">
      <c r="A50" s="506" t="s">
        <v>196</v>
      </c>
      <c r="B50" s="506"/>
      <c r="C50" s="506"/>
      <c r="D50" s="507">
        <v>5</v>
      </c>
      <c r="E50" s="507"/>
      <c r="F50" s="508" t="s">
        <v>330</v>
      </c>
      <c r="G50" s="508"/>
      <c r="H50" s="226">
        <v>35</v>
      </c>
      <c r="I50" s="227">
        <v>450000</v>
      </c>
      <c r="J50" s="228">
        <f t="shared" si="0"/>
        <v>15750000</v>
      </c>
    </row>
    <row r="51" spans="1:12" x14ac:dyDescent="0.25">
      <c r="A51" s="506" t="s">
        <v>326</v>
      </c>
      <c r="B51" s="506"/>
      <c r="C51" s="506"/>
      <c r="D51" s="507">
        <v>5</v>
      </c>
      <c r="E51" s="507"/>
      <c r="F51" s="508" t="s">
        <v>330</v>
      </c>
      <c r="G51" s="508"/>
      <c r="H51" s="226">
        <v>1</v>
      </c>
      <c r="I51" s="227">
        <v>2000000</v>
      </c>
      <c r="J51" s="228">
        <f t="shared" si="0"/>
        <v>2000000</v>
      </c>
      <c r="K51" s="229" t="s">
        <v>370</v>
      </c>
      <c r="L51" s="230" t="s">
        <v>371</v>
      </c>
    </row>
    <row r="52" spans="1:12" x14ac:dyDescent="0.25">
      <c r="A52" s="534" t="s">
        <v>372</v>
      </c>
      <c r="B52" s="534"/>
      <c r="C52" s="534"/>
      <c r="D52" s="534"/>
      <c r="E52" s="534"/>
      <c r="F52" s="534"/>
      <c r="G52" s="534"/>
      <c r="H52" s="534"/>
      <c r="I52" s="534"/>
      <c r="J52" s="231">
        <f>SUM(J31:J51)</f>
        <v>181545560.5</v>
      </c>
      <c r="K52" s="232">
        <f>'[1]PPTO OTRO SI '!H37</f>
        <v>99861860</v>
      </c>
      <c r="L52" s="233">
        <f>J52+K52</f>
        <v>281407420.5</v>
      </c>
    </row>
    <row r="53" spans="1:12" x14ac:dyDescent="0.25">
      <c r="A53" s="535" t="s">
        <v>373</v>
      </c>
      <c r="B53" s="535"/>
      <c r="C53" s="535"/>
      <c r="D53" s="535"/>
      <c r="E53" s="535"/>
      <c r="F53" s="535"/>
      <c r="G53" s="535"/>
      <c r="H53" s="535"/>
      <c r="I53" s="535"/>
      <c r="J53" s="231">
        <f>H27+J52</f>
        <v>361045560.5</v>
      </c>
      <c r="K53" s="234">
        <f>'[1]PPTO OTRO SI '!H38</f>
        <v>175361860</v>
      </c>
      <c r="L53" s="235">
        <f t="shared" ref="L53:L57" si="1">J53+K53</f>
        <v>536407420.5</v>
      </c>
    </row>
    <row r="54" spans="1:12" x14ac:dyDescent="0.25">
      <c r="A54" s="535" t="s">
        <v>374</v>
      </c>
      <c r="B54" s="535"/>
      <c r="C54" s="535"/>
      <c r="D54" s="535"/>
      <c r="E54" s="535"/>
      <c r="F54" s="535"/>
      <c r="G54" s="535"/>
      <c r="H54" s="535"/>
      <c r="I54" s="236">
        <v>0.15</v>
      </c>
      <c r="J54" s="231">
        <f>J53*0.15</f>
        <v>54156834.074999996</v>
      </c>
      <c r="K54" s="232">
        <f>'[1]PPTO OTRO SI '!H39</f>
        <v>26304279</v>
      </c>
      <c r="L54" s="233">
        <f t="shared" si="1"/>
        <v>80461113.074999988</v>
      </c>
    </row>
    <row r="55" spans="1:12" x14ac:dyDescent="0.25">
      <c r="A55" s="535" t="s">
        <v>375</v>
      </c>
      <c r="B55" s="535"/>
      <c r="C55" s="535"/>
      <c r="D55" s="535"/>
      <c r="E55" s="535"/>
      <c r="F55" s="535"/>
      <c r="G55" s="535"/>
      <c r="H55" s="535"/>
      <c r="I55" s="535"/>
      <c r="J55" s="231">
        <f>J53+J54</f>
        <v>415202394.57499999</v>
      </c>
      <c r="K55" s="232">
        <f>'[1]PPTO OTRO SI '!H40</f>
        <v>201666139</v>
      </c>
      <c r="L55" s="233">
        <f t="shared" si="1"/>
        <v>616868533.57500005</v>
      </c>
    </row>
    <row r="56" spans="1:12" x14ac:dyDescent="0.25">
      <c r="A56" s="536" t="s">
        <v>376</v>
      </c>
      <c r="B56" s="536"/>
      <c r="C56" s="536"/>
      <c r="D56" s="536"/>
      <c r="E56" s="536"/>
      <c r="F56" s="536"/>
      <c r="G56" s="536"/>
      <c r="H56" s="536"/>
      <c r="I56" s="236">
        <v>0.19</v>
      </c>
      <c r="J56" s="237">
        <f>J55*0.19</f>
        <v>78888454.969249994</v>
      </c>
      <c r="K56" s="232">
        <f>'[1]PPTO OTRO SI '!H41</f>
        <v>38316526.410000004</v>
      </c>
      <c r="L56" s="233">
        <f t="shared" si="1"/>
        <v>117204981.37924999</v>
      </c>
    </row>
    <row r="57" spans="1:12" ht="15.75" x14ac:dyDescent="0.25">
      <c r="A57" s="533" t="s">
        <v>231</v>
      </c>
      <c r="B57" s="533"/>
      <c r="C57" s="533"/>
      <c r="D57" s="533"/>
      <c r="E57" s="533"/>
      <c r="F57" s="533"/>
      <c r="G57" s="533"/>
      <c r="H57" s="533"/>
      <c r="I57" s="533"/>
      <c r="J57" s="238">
        <f>J55+J56</f>
        <v>494090849.54425001</v>
      </c>
      <c r="K57" s="239">
        <f>K55+K56</f>
        <v>239982665.41</v>
      </c>
      <c r="L57" s="240">
        <f t="shared" si="1"/>
        <v>734073514.95424998</v>
      </c>
    </row>
    <row r="58" spans="1:12" s="185" customFormat="1" x14ac:dyDescent="0.25">
      <c r="K58" s="241"/>
    </row>
    <row r="59" spans="1:12" s="185" customFormat="1" x14ac:dyDescent="0.25">
      <c r="A59" s="316" t="s">
        <v>377</v>
      </c>
      <c r="B59" s="316" t="s">
        <v>378</v>
      </c>
      <c r="C59" s="316" t="s">
        <v>379</v>
      </c>
      <c r="D59" s="316" t="s">
        <v>380</v>
      </c>
      <c r="K59" s="241"/>
    </row>
    <row r="60" spans="1:12" s="185" customFormat="1" x14ac:dyDescent="0.25">
      <c r="A60" s="317" t="s">
        <v>373</v>
      </c>
      <c r="B60" s="147">
        <f>+J53</f>
        <v>361045560.5</v>
      </c>
      <c r="C60" s="147">
        <f>+K53</f>
        <v>175361860</v>
      </c>
      <c r="D60" s="318">
        <f>+B60+C60</f>
        <v>536407420.5</v>
      </c>
      <c r="K60" s="241"/>
    </row>
    <row r="61" spans="1:12" s="185" customFormat="1" x14ac:dyDescent="0.25">
      <c r="A61" s="317" t="s">
        <v>381</v>
      </c>
      <c r="B61" s="147">
        <f>+B60*15%</f>
        <v>54156834.074999996</v>
      </c>
      <c r="C61" s="147">
        <f>+C60*15%</f>
        <v>26304279</v>
      </c>
      <c r="D61" s="318">
        <f>+B61+C61</f>
        <v>80461113.074999988</v>
      </c>
      <c r="K61" s="241"/>
    </row>
    <row r="62" spans="1:12" s="185" customFormat="1" x14ac:dyDescent="0.25">
      <c r="A62" s="319" t="s">
        <v>375</v>
      </c>
      <c r="B62" s="320">
        <f>+B60+B61</f>
        <v>415202394.57499999</v>
      </c>
      <c r="C62" s="320">
        <f t="shared" ref="C62:D62" si="2">+C60+C61</f>
        <v>201666139</v>
      </c>
      <c r="D62" s="320">
        <f t="shared" si="2"/>
        <v>616868533.57500005</v>
      </c>
      <c r="K62" s="241"/>
    </row>
    <row r="63" spans="1:12" s="185" customFormat="1" x14ac:dyDescent="0.25">
      <c r="A63" s="317" t="s">
        <v>382</v>
      </c>
      <c r="B63" s="147">
        <f>+B62*19%</f>
        <v>78888454.969249994</v>
      </c>
      <c r="C63" s="147">
        <f t="shared" ref="C63" si="3">+C62*19%</f>
        <v>38316566.410000004</v>
      </c>
      <c r="D63" s="147">
        <f>+D62*19%</f>
        <v>117205021.37925</v>
      </c>
    </row>
    <row r="64" spans="1:12" s="185" customFormat="1" x14ac:dyDescent="0.25">
      <c r="A64" s="319" t="s">
        <v>231</v>
      </c>
      <c r="B64" s="320">
        <f>+B62+B63</f>
        <v>494090849.54425001</v>
      </c>
      <c r="C64" s="320">
        <f t="shared" ref="C64:D64" si="4">+C62+C63</f>
        <v>239982705.41</v>
      </c>
      <c r="D64" s="320">
        <f t="shared" si="4"/>
        <v>734073554.9542501</v>
      </c>
    </row>
    <row r="65" s="185" customFormat="1" x14ac:dyDescent="0.25"/>
    <row r="66" s="185" customFormat="1" x14ac:dyDescent="0.25"/>
    <row r="67" s="185" customFormat="1" x14ac:dyDescent="0.25"/>
    <row r="68" s="185" customFormat="1" x14ac:dyDescent="0.25"/>
    <row r="69" s="185" customFormat="1" x14ac:dyDescent="0.25"/>
    <row r="70" s="185" customFormat="1" x14ac:dyDescent="0.25"/>
    <row r="71" s="185" customFormat="1" x14ac:dyDescent="0.25"/>
    <row r="72" s="185" customFormat="1" x14ac:dyDescent="0.25"/>
    <row r="73" s="185" customFormat="1" x14ac:dyDescent="0.25"/>
    <row r="74" s="185" customFormat="1" x14ac:dyDescent="0.25"/>
    <row r="75" s="185" customFormat="1" x14ac:dyDescent="0.25"/>
    <row r="76" s="185" customFormat="1" x14ac:dyDescent="0.25"/>
    <row r="77" s="185" customFormat="1" x14ac:dyDescent="0.25"/>
    <row r="78" s="185" customFormat="1" x14ac:dyDescent="0.25"/>
    <row r="79" s="185" customFormat="1" x14ac:dyDescent="0.25"/>
    <row r="80" s="185" customFormat="1" x14ac:dyDescent="0.25"/>
    <row r="81" s="185" customFormat="1" x14ac:dyDescent="0.25"/>
    <row r="82" s="185" customFormat="1" x14ac:dyDescent="0.25"/>
    <row r="83" s="185" customFormat="1" x14ac:dyDescent="0.25"/>
    <row r="84" s="185" customFormat="1" x14ac:dyDescent="0.25"/>
    <row r="85" s="185" customFormat="1" x14ac:dyDescent="0.25"/>
    <row r="86" s="185" customFormat="1" x14ac:dyDescent="0.25"/>
    <row r="87" s="185" customFormat="1" x14ac:dyDescent="0.25"/>
    <row r="88" s="185" customFormat="1" x14ac:dyDescent="0.25"/>
    <row r="89" s="185" customFormat="1" x14ac:dyDescent="0.25"/>
    <row r="90" s="185" customFormat="1" x14ac:dyDescent="0.25"/>
    <row r="91" s="185" customFormat="1" x14ac:dyDescent="0.25"/>
    <row r="92" s="185" customFormat="1" x14ac:dyDescent="0.25"/>
    <row r="93" s="185" customFormat="1" x14ac:dyDescent="0.25"/>
    <row r="94" s="185" customFormat="1" x14ac:dyDescent="0.25"/>
    <row r="95" s="185" customFormat="1" x14ac:dyDescent="0.25"/>
    <row r="96" s="185" customFormat="1" x14ac:dyDescent="0.25"/>
    <row r="97" s="185" customFormat="1" x14ac:dyDescent="0.25"/>
    <row r="98" s="185" customFormat="1" x14ac:dyDescent="0.25"/>
    <row r="99" s="185" customFormat="1" x14ac:dyDescent="0.25"/>
    <row r="100" s="185" customFormat="1" x14ac:dyDescent="0.25"/>
    <row r="101" s="185" customFormat="1" x14ac:dyDescent="0.25"/>
    <row r="102" s="185" customFormat="1" x14ac:dyDescent="0.25"/>
    <row r="103" s="185" customFormat="1" x14ac:dyDescent="0.25"/>
    <row r="104" s="185" customFormat="1" x14ac:dyDescent="0.25"/>
    <row r="105" s="185" customFormat="1" x14ac:dyDescent="0.25"/>
    <row r="106" s="185" customFormat="1" x14ac:dyDescent="0.25"/>
    <row r="107" s="185" customFormat="1" x14ac:dyDescent="0.25"/>
    <row r="108" s="185" customFormat="1" x14ac:dyDescent="0.25"/>
    <row r="109" s="185" customFormat="1" x14ac:dyDescent="0.25"/>
    <row r="110" s="185" customFormat="1" x14ac:dyDescent="0.25"/>
    <row r="111" s="185" customFormat="1" x14ac:dyDescent="0.25"/>
    <row r="112" s="185" customFormat="1" x14ac:dyDescent="0.25"/>
    <row r="113" s="185" customFormat="1" x14ac:dyDescent="0.25"/>
    <row r="114" s="185" customFormat="1" x14ac:dyDescent="0.25"/>
    <row r="115" s="185" customFormat="1" x14ac:dyDescent="0.25"/>
    <row r="116" s="185" customFormat="1" x14ac:dyDescent="0.25"/>
    <row r="117" s="185" customFormat="1" x14ac:dyDescent="0.25"/>
    <row r="118" s="185" customFormat="1" x14ac:dyDescent="0.25"/>
    <row r="119" s="185" customFormat="1" x14ac:dyDescent="0.25"/>
    <row r="120" s="185" customFormat="1" x14ac:dyDescent="0.25"/>
    <row r="121" s="185" customFormat="1" x14ac:dyDescent="0.25"/>
    <row r="122" s="185" customFormat="1" x14ac:dyDescent="0.25"/>
    <row r="123" s="185" customFormat="1" x14ac:dyDescent="0.25"/>
    <row r="124" s="185" customFormat="1" x14ac:dyDescent="0.25"/>
    <row r="125" s="185" customFormat="1" x14ac:dyDescent="0.25"/>
    <row r="126" s="185" customFormat="1" x14ac:dyDescent="0.25"/>
    <row r="127" s="185" customFormat="1" x14ac:dyDescent="0.25"/>
    <row r="128" s="185" customFormat="1" x14ac:dyDescent="0.25"/>
    <row r="129" s="185" customFormat="1" x14ac:dyDescent="0.25"/>
    <row r="130" s="185" customFormat="1" x14ac:dyDescent="0.25"/>
    <row r="131" s="185" customFormat="1" x14ac:dyDescent="0.25"/>
    <row r="132" s="185" customFormat="1" x14ac:dyDescent="0.25"/>
    <row r="133" s="185" customFormat="1" x14ac:dyDescent="0.25"/>
    <row r="134" s="185" customFormat="1" x14ac:dyDescent="0.25"/>
    <row r="135" s="185" customFormat="1" x14ac:dyDescent="0.25"/>
    <row r="136" s="185" customFormat="1" x14ac:dyDescent="0.25"/>
    <row r="137" s="185" customFormat="1" x14ac:dyDescent="0.25"/>
    <row r="138" s="185" customFormat="1" x14ac:dyDescent="0.25"/>
    <row r="139" s="185" customFormat="1" x14ac:dyDescent="0.25"/>
    <row r="140" s="185" customFormat="1" x14ac:dyDescent="0.25"/>
    <row r="141" s="185" customFormat="1" x14ac:dyDescent="0.25"/>
    <row r="142" s="185" customFormat="1" x14ac:dyDescent="0.25"/>
    <row r="143" s="185" customFormat="1" x14ac:dyDescent="0.25"/>
    <row r="144" s="185" customFormat="1" x14ac:dyDescent="0.25"/>
    <row r="145" s="185" customFormat="1" x14ac:dyDescent="0.25"/>
    <row r="146" s="185" customFormat="1" x14ac:dyDescent="0.25"/>
    <row r="147" s="185" customFormat="1" x14ac:dyDescent="0.25"/>
    <row r="148" s="185" customFormat="1" x14ac:dyDescent="0.25"/>
    <row r="149" s="185" customFormat="1" x14ac:dyDescent="0.25"/>
    <row r="150" s="185" customFormat="1" x14ac:dyDescent="0.25"/>
    <row r="151" s="185" customFormat="1" x14ac:dyDescent="0.25"/>
    <row r="152" s="185" customFormat="1" x14ac:dyDescent="0.25"/>
    <row r="153" s="185" customFormat="1" x14ac:dyDescent="0.25"/>
    <row r="154" s="185" customFormat="1" x14ac:dyDescent="0.25"/>
    <row r="155" s="185" customFormat="1" x14ac:dyDescent="0.25"/>
    <row r="156" s="185" customFormat="1" x14ac:dyDescent="0.25"/>
    <row r="157" s="185" customFormat="1" x14ac:dyDescent="0.25"/>
    <row r="158" s="185" customFormat="1" x14ac:dyDescent="0.25"/>
    <row r="159" s="185" customFormat="1" x14ac:dyDescent="0.25"/>
    <row r="160" s="185" customFormat="1" x14ac:dyDescent="0.25"/>
    <row r="161" s="185" customFormat="1" x14ac:dyDescent="0.25"/>
    <row r="162" s="185" customFormat="1" x14ac:dyDescent="0.25"/>
    <row r="163" s="185" customFormat="1" x14ac:dyDescent="0.25"/>
    <row r="164" s="185" customFormat="1" x14ac:dyDescent="0.25"/>
    <row r="165" s="185" customFormat="1" x14ac:dyDescent="0.25"/>
    <row r="166" s="185" customFormat="1" x14ac:dyDescent="0.25"/>
    <row r="167" s="185" customFormat="1" x14ac:dyDescent="0.25"/>
    <row r="168" s="185" customFormat="1" x14ac:dyDescent="0.25"/>
    <row r="169" s="185" customFormat="1" x14ac:dyDescent="0.25"/>
    <row r="170" s="185" customFormat="1" x14ac:dyDescent="0.25"/>
    <row r="171" s="185" customFormat="1" x14ac:dyDescent="0.25"/>
    <row r="172" s="185" customFormat="1" x14ac:dyDescent="0.25"/>
    <row r="173" s="185" customFormat="1" x14ac:dyDescent="0.25"/>
    <row r="174" s="185" customFormat="1" x14ac:dyDescent="0.25"/>
    <row r="175" s="185" customFormat="1" x14ac:dyDescent="0.25"/>
    <row r="176" s="185" customFormat="1" x14ac:dyDescent="0.25"/>
    <row r="177" s="185" customFormat="1" x14ac:dyDescent="0.25"/>
    <row r="178" s="185" customFormat="1" x14ac:dyDescent="0.25"/>
    <row r="179" s="185" customFormat="1" x14ac:dyDescent="0.25"/>
    <row r="180" s="185" customFormat="1" x14ac:dyDescent="0.25"/>
    <row r="181" s="185" customFormat="1" x14ac:dyDescent="0.25"/>
    <row r="182" s="185" customFormat="1" x14ac:dyDescent="0.25"/>
    <row r="183" s="185" customFormat="1" x14ac:dyDescent="0.25"/>
    <row r="184" s="185" customFormat="1" x14ac:dyDescent="0.25"/>
    <row r="185" s="185" customFormat="1" x14ac:dyDescent="0.25"/>
    <row r="186" s="185" customFormat="1" x14ac:dyDescent="0.25"/>
    <row r="187" s="185" customFormat="1" x14ac:dyDescent="0.25"/>
    <row r="188" s="185" customFormat="1" x14ac:dyDescent="0.25"/>
    <row r="189" s="185" customFormat="1" x14ac:dyDescent="0.25"/>
    <row r="190" s="185" customFormat="1" x14ac:dyDescent="0.25"/>
    <row r="191" s="185" customFormat="1" x14ac:dyDescent="0.25"/>
    <row r="192" s="185" customFormat="1" x14ac:dyDescent="0.25"/>
    <row r="193" s="185" customFormat="1" x14ac:dyDescent="0.25"/>
    <row r="194" s="185" customFormat="1" x14ac:dyDescent="0.25"/>
    <row r="195" s="185" customFormat="1" x14ac:dyDescent="0.25"/>
    <row r="196" s="185" customFormat="1" x14ac:dyDescent="0.25"/>
    <row r="197" s="185" customFormat="1" x14ac:dyDescent="0.25"/>
    <row r="198" s="185" customFormat="1" x14ac:dyDescent="0.25"/>
    <row r="199" s="185" customFormat="1" x14ac:dyDescent="0.25"/>
    <row r="200" s="185" customFormat="1" x14ac:dyDescent="0.25"/>
    <row r="201" s="185" customFormat="1" x14ac:dyDescent="0.25"/>
    <row r="202" s="185" customFormat="1" x14ac:dyDescent="0.25"/>
    <row r="203" s="185" customFormat="1" x14ac:dyDescent="0.25"/>
    <row r="204" s="185" customFormat="1" x14ac:dyDescent="0.25"/>
    <row r="205" s="185" customFormat="1" x14ac:dyDescent="0.25"/>
  </sheetData>
  <mergeCells count="80">
    <mergeCell ref="A57:I57"/>
    <mergeCell ref="A50:C50"/>
    <mergeCell ref="D50:E50"/>
    <mergeCell ref="F50:G50"/>
    <mergeCell ref="A51:C51"/>
    <mergeCell ref="D51:E51"/>
    <mergeCell ref="F51:G51"/>
    <mergeCell ref="A52:I52"/>
    <mergeCell ref="A53:I53"/>
    <mergeCell ref="A54:H54"/>
    <mergeCell ref="A55:I55"/>
    <mergeCell ref="A56:H56"/>
    <mergeCell ref="A48:C48"/>
    <mergeCell ref="D48:E48"/>
    <mergeCell ref="F48:G48"/>
    <mergeCell ref="A49:C49"/>
    <mergeCell ref="D49:E49"/>
    <mergeCell ref="F49:G49"/>
    <mergeCell ref="A46:C46"/>
    <mergeCell ref="D46:E46"/>
    <mergeCell ref="F46:G46"/>
    <mergeCell ref="A47:C47"/>
    <mergeCell ref="D47:E47"/>
    <mergeCell ref="F47:G47"/>
    <mergeCell ref="A44:C44"/>
    <mergeCell ref="D44:E44"/>
    <mergeCell ref="F44:G44"/>
    <mergeCell ref="A45:C45"/>
    <mergeCell ref="D45:E45"/>
    <mergeCell ref="F45:G45"/>
    <mergeCell ref="A42:C42"/>
    <mergeCell ref="D42:E42"/>
    <mergeCell ref="F42:G42"/>
    <mergeCell ref="A43:C43"/>
    <mergeCell ref="D43:E43"/>
    <mergeCell ref="F43:G43"/>
    <mergeCell ref="A40:C40"/>
    <mergeCell ref="D40:E40"/>
    <mergeCell ref="F40:G40"/>
    <mergeCell ref="A41:C41"/>
    <mergeCell ref="D41:E41"/>
    <mergeCell ref="F41:G41"/>
    <mergeCell ref="A38:C38"/>
    <mergeCell ref="D38:E38"/>
    <mergeCell ref="F38:G38"/>
    <mergeCell ref="A39:C39"/>
    <mergeCell ref="D39:E39"/>
    <mergeCell ref="F39:G39"/>
    <mergeCell ref="A36:C36"/>
    <mergeCell ref="D36:E36"/>
    <mergeCell ref="F36:G36"/>
    <mergeCell ref="A37:C37"/>
    <mergeCell ref="D37:E37"/>
    <mergeCell ref="F37:G37"/>
    <mergeCell ref="A34:C34"/>
    <mergeCell ref="D34:E34"/>
    <mergeCell ref="F34:G34"/>
    <mergeCell ref="A35:C35"/>
    <mergeCell ref="D35:E35"/>
    <mergeCell ref="F35:G35"/>
    <mergeCell ref="A32:C32"/>
    <mergeCell ref="D32:E32"/>
    <mergeCell ref="F32:G32"/>
    <mergeCell ref="A33:C33"/>
    <mergeCell ref="D33:E33"/>
    <mergeCell ref="F33:G33"/>
    <mergeCell ref="A31:C31"/>
    <mergeCell ref="D31:E31"/>
    <mergeCell ref="F31:G31"/>
    <mergeCell ref="A1:H1"/>
    <mergeCell ref="A3:H3"/>
    <mergeCell ref="A10:G10"/>
    <mergeCell ref="A11:H11"/>
    <mergeCell ref="A22:G22"/>
    <mergeCell ref="A26:G26"/>
    <mergeCell ref="A27:G27"/>
    <mergeCell ref="A29:H29"/>
    <mergeCell ref="A30:C30"/>
    <mergeCell ref="D30:E30"/>
    <mergeCell ref="F30:G30"/>
  </mergeCells>
  <dataValidations count="7">
    <dataValidation allowBlank="1" showInputMessage="1" showErrorMessage="1" prompt="diligencie la dedicación del personal relacionado." sqref="C12:C21 C5:C9" xr:uid="{3B7F8959-259E-420D-8F10-742058A6E0FE}"/>
    <dataValidation allowBlank="1" showInputMessage="1" showErrorMessage="1" prompt="ingrese el valor del Factor Prestacional asignado para el personal." sqref="G12:G21 G5:G9" xr:uid="{6189ADF7-6F30-4CC8-9A2F-665B53656FCD}"/>
    <dataValidation allowBlank="1" showInputMessage="1" showErrorMessage="1" prompt="traer el valor definido en la hoja &quot;honorarios Corporativos&quot;" sqref="F12:F21 F6:F9" xr:uid="{AA0E8312-6CE9-4302-AD25-242513358C3E}"/>
    <dataValidation allowBlank="1" showInputMessage="1" showErrorMessage="1" prompt="diligencie la cantidad de unidad de medida del valor unitario" sqref="E12:E21 E5:E9" xr:uid="{72F38DC4-E172-4295-B083-D0B55C1B0AB6}"/>
    <dataValidation allowBlank="1" showInputMessage="1" showErrorMessage="1" prompt="definir la unidad de medida con la cual se asigna el valor unitario." sqref="D12:D21 D5:D9" xr:uid="{E1292640-7741-4DA4-92C1-2866B2F47B7F}"/>
    <dataValidation allowBlank="1" showInputMessage="1" showErrorMessage="1" prompt="diligencie la cantidad del personal requerido" sqref="B12:B21 B5:B9" xr:uid="{F4E0BB8E-3480-4371-883F-D4B3FB68A4C2}"/>
    <dataValidation allowBlank="1" showInputMessage="1" showErrorMessage="1" prompt="Ingrese el valor unitario con base en el sondeo de mercado realizado." sqref="I31:I51" xr:uid="{79146C95-A1FA-4FFF-9E82-47AF8DAF02E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62856-70D6-4B72-9912-8040BD34D6B1}">
  <dimension ref="A1:I42"/>
  <sheetViews>
    <sheetView topLeftCell="A6" workbookViewId="0">
      <selection activeCell="H6" sqref="H6"/>
    </sheetView>
  </sheetViews>
  <sheetFormatPr baseColWidth="10" defaultColWidth="11.42578125" defaultRowHeight="15" x14ac:dyDescent="0.25"/>
  <cols>
    <col min="1" max="1" width="19.42578125" style="242" customWidth="1"/>
    <col min="2" max="2" width="11.42578125" style="242"/>
    <col min="3" max="3" width="23.7109375" style="242" customWidth="1"/>
    <col min="4" max="6" width="11.42578125" style="242"/>
    <col min="7" max="7" width="14.42578125" style="242" customWidth="1"/>
    <col min="8" max="8" width="13.28515625" style="242" customWidth="1"/>
    <col min="9" max="16384" width="11.42578125" style="242"/>
  </cols>
  <sheetData>
    <row r="1" spans="1:9" ht="15.75" thickBot="1" x14ac:dyDescent="0.3">
      <c r="A1" s="537" t="s">
        <v>334</v>
      </c>
      <c r="B1" s="538"/>
      <c r="C1" s="538"/>
      <c r="D1" s="538"/>
      <c r="E1" s="538"/>
      <c r="F1" s="538"/>
      <c r="G1" s="538"/>
      <c r="H1" s="539"/>
      <c r="I1" s="184"/>
    </row>
    <row r="2" spans="1:9" ht="36.75" thickBot="1" x14ac:dyDescent="0.3">
      <c r="A2" s="243" t="s">
        <v>335</v>
      </c>
      <c r="B2" s="244" t="s">
        <v>336</v>
      </c>
      <c r="C2" s="244" t="s">
        <v>337</v>
      </c>
      <c r="D2" s="244" t="s">
        <v>338</v>
      </c>
      <c r="E2" s="244" t="s">
        <v>339</v>
      </c>
      <c r="F2" s="244" t="s">
        <v>340</v>
      </c>
      <c r="G2" s="244" t="s">
        <v>341</v>
      </c>
      <c r="H2" s="245" t="s">
        <v>342</v>
      </c>
      <c r="I2" s="184"/>
    </row>
    <row r="3" spans="1:9" x14ac:dyDescent="0.25">
      <c r="A3" s="540" t="s">
        <v>343</v>
      </c>
      <c r="B3" s="541"/>
      <c r="C3" s="541"/>
      <c r="D3" s="541"/>
      <c r="E3" s="541"/>
      <c r="F3" s="541"/>
      <c r="G3" s="541"/>
      <c r="H3" s="542"/>
      <c r="I3" s="184"/>
    </row>
    <row r="4" spans="1:9" ht="45" x14ac:dyDescent="0.25">
      <c r="A4" s="246" t="s">
        <v>383</v>
      </c>
      <c r="B4" s="194">
        <v>1</v>
      </c>
      <c r="C4" s="195">
        <v>1</v>
      </c>
      <c r="D4" s="194" t="s">
        <v>384</v>
      </c>
      <c r="E4" s="196">
        <v>4</v>
      </c>
      <c r="F4" s="247">
        <f>2500000/1.58</f>
        <v>1582278.4810126582</v>
      </c>
      <c r="G4" s="194">
        <v>1.58</v>
      </c>
      <c r="H4" s="248">
        <f>G4*F4*E4*B4</f>
        <v>10000000</v>
      </c>
      <c r="I4" s="249"/>
    </row>
    <row r="5" spans="1:9" ht="67.5" x14ac:dyDescent="0.25">
      <c r="A5" s="246" t="s">
        <v>385</v>
      </c>
      <c r="B5" s="194">
        <v>1</v>
      </c>
      <c r="C5" s="195">
        <v>1</v>
      </c>
      <c r="D5" s="194" t="s">
        <v>384</v>
      </c>
      <c r="E5" s="196">
        <v>5</v>
      </c>
      <c r="F5" s="250">
        <v>2721518.9873417728</v>
      </c>
      <c r="G5" s="194">
        <v>1.58</v>
      </c>
      <c r="H5" s="248">
        <f>G5*F5*E5*B5</f>
        <v>21500000.000000004</v>
      </c>
      <c r="I5" s="249"/>
    </row>
    <row r="6" spans="1:9" ht="102" thickBot="1" x14ac:dyDescent="0.3">
      <c r="A6" s="246" t="s">
        <v>386</v>
      </c>
      <c r="B6" s="194">
        <v>5</v>
      </c>
      <c r="C6" s="195">
        <v>1</v>
      </c>
      <c r="D6" s="194" t="s">
        <v>384</v>
      </c>
      <c r="E6" s="196">
        <v>4</v>
      </c>
      <c r="F6" s="251">
        <v>1392405.0632911397</v>
      </c>
      <c r="G6" s="194">
        <v>1.58</v>
      </c>
      <c r="H6" s="248">
        <f>G6*F6*E6*B6</f>
        <v>44000000.000000015</v>
      </c>
      <c r="I6" s="249"/>
    </row>
    <row r="7" spans="1:9" ht="15.75" hidden="1" thickBot="1" x14ac:dyDescent="0.3">
      <c r="A7" s="252"/>
      <c r="B7" s="253"/>
      <c r="C7" s="254"/>
      <c r="D7" s="253"/>
      <c r="E7" s="255"/>
      <c r="F7" s="256"/>
      <c r="G7" s="253"/>
      <c r="H7" s="257"/>
      <c r="I7" s="249"/>
    </row>
    <row r="8" spans="1:9" ht="15.75" hidden="1" thickBot="1" x14ac:dyDescent="0.3">
      <c r="A8" s="252"/>
      <c r="B8" s="253"/>
      <c r="C8" s="254"/>
      <c r="D8" s="253"/>
      <c r="E8" s="255"/>
      <c r="F8" s="256"/>
      <c r="G8" s="253"/>
      <c r="H8" s="257"/>
      <c r="I8" s="249"/>
    </row>
    <row r="9" spans="1:9" ht="15.75" hidden="1" thickBot="1" x14ac:dyDescent="0.3">
      <c r="A9" s="543" t="s">
        <v>349</v>
      </c>
      <c r="B9" s="544"/>
      <c r="C9" s="544"/>
      <c r="D9" s="544"/>
      <c r="E9" s="544"/>
      <c r="F9" s="544"/>
      <c r="G9" s="544"/>
      <c r="H9" s="545"/>
      <c r="I9" s="184"/>
    </row>
    <row r="10" spans="1:9" ht="15.75" hidden="1" thickBot="1" x14ac:dyDescent="0.3">
      <c r="A10" s="258"/>
      <c r="B10" s="259"/>
      <c r="C10" s="259"/>
      <c r="D10" s="194"/>
      <c r="E10" s="260"/>
      <c r="F10" s="250"/>
      <c r="G10" s="194"/>
      <c r="H10" s="248">
        <f t="shared" ref="H10:H19" si="0">+B10*C10*E10*F10*G10</f>
        <v>0</v>
      </c>
      <c r="I10" s="184"/>
    </row>
    <row r="11" spans="1:9" ht="15.75" hidden="1" thickBot="1" x14ac:dyDescent="0.3">
      <c r="A11" s="258"/>
      <c r="B11" s="259"/>
      <c r="C11" s="259"/>
      <c r="D11" s="194"/>
      <c r="E11" s="260"/>
      <c r="F11" s="250"/>
      <c r="G11" s="194"/>
      <c r="H11" s="248">
        <f t="shared" si="0"/>
        <v>0</v>
      </c>
      <c r="I11" s="184"/>
    </row>
    <row r="12" spans="1:9" ht="15.75" hidden="1" thickBot="1" x14ac:dyDescent="0.3">
      <c r="A12" s="258"/>
      <c r="B12" s="259"/>
      <c r="C12" s="259"/>
      <c r="D12" s="194"/>
      <c r="E12" s="260"/>
      <c r="F12" s="250"/>
      <c r="G12" s="194"/>
      <c r="H12" s="248">
        <f t="shared" si="0"/>
        <v>0</v>
      </c>
      <c r="I12" s="184"/>
    </row>
    <row r="13" spans="1:9" ht="15.75" hidden="1" thickBot="1" x14ac:dyDescent="0.3">
      <c r="A13" s="258"/>
      <c r="B13" s="259"/>
      <c r="C13" s="259"/>
      <c r="D13" s="194"/>
      <c r="E13" s="260"/>
      <c r="F13" s="250"/>
      <c r="G13" s="194"/>
      <c r="H13" s="248">
        <f t="shared" si="0"/>
        <v>0</v>
      </c>
      <c r="I13" s="184"/>
    </row>
    <row r="14" spans="1:9" ht="15.75" hidden="1" thickBot="1" x14ac:dyDescent="0.3">
      <c r="A14" s="258"/>
      <c r="B14" s="259"/>
      <c r="C14" s="259"/>
      <c r="D14" s="194"/>
      <c r="E14" s="260"/>
      <c r="F14" s="250"/>
      <c r="G14" s="194"/>
      <c r="H14" s="248">
        <f t="shared" si="0"/>
        <v>0</v>
      </c>
      <c r="I14" s="184"/>
    </row>
    <row r="15" spans="1:9" ht="15.75" hidden="1" thickBot="1" x14ac:dyDescent="0.3">
      <c r="A15" s="258"/>
      <c r="B15" s="259"/>
      <c r="C15" s="259"/>
      <c r="D15" s="194"/>
      <c r="E15" s="260"/>
      <c r="F15" s="250"/>
      <c r="G15" s="194"/>
      <c r="H15" s="248">
        <f t="shared" si="0"/>
        <v>0</v>
      </c>
      <c r="I15" s="184"/>
    </row>
    <row r="16" spans="1:9" ht="15.75" hidden="1" thickBot="1" x14ac:dyDescent="0.3">
      <c r="A16" s="258"/>
      <c r="B16" s="259"/>
      <c r="C16" s="259"/>
      <c r="D16" s="194"/>
      <c r="E16" s="260"/>
      <c r="F16" s="250"/>
      <c r="G16" s="194"/>
      <c r="H16" s="248">
        <f t="shared" si="0"/>
        <v>0</v>
      </c>
      <c r="I16" s="184"/>
    </row>
    <row r="17" spans="1:9" ht="15.75" hidden="1" thickBot="1" x14ac:dyDescent="0.3">
      <c r="A17" s="258"/>
      <c r="B17" s="194"/>
      <c r="C17" s="194"/>
      <c r="D17" s="194"/>
      <c r="E17" s="260"/>
      <c r="F17" s="250"/>
      <c r="G17" s="194"/>
      <c r="H17" s="248">
        <f t="shared" si="0"/>
        <v>0</v>
      </c>
      <c r="I17" s="184"/>
    </row>
    <row r="18" spans="1:9" ht="15.75" hidden="1" thickBot="1" x14ac:dyDescent="0.3">
      <c r="A18" s="258"/>
      <c r="B18" s="259"/>
      <c r="C18" s="259"/>
      <c r="D18" s="194"/>
      <c r="E18" s="260"/>
      <c r="F18" s="250"/>
      <c r="G18" s="194"/>
      <c r="H18" s="248">
        <f t="shared" si="0"/>
        <v>0</v>
      </c>
      <c r="I18" s="184"/>
    </row>
    <row r="19" spans="1:9" ht="15.75" hidden="1" thickBot="1" x14ac:dyDescent="0.3">
      <c r="A19" s="261"/>
      <c r="B19" s="262"/>
      <c r="C19" s="262"/>
      <c r="D19" s="263"/>
      <c r="E19" s="264"/>
      <c r="F19" s="265"/>
      <c r="G19" s="263"/>
      <c r="H19" s="248">
        <f t="shared" si="0"/>
        <v>0</v>
      </c>
      <c r="I19" s="184"/>
    </row>
    <row r="20" spans="1:9" x14ac:dyDescent="0.25">
      <c r="A20" s="546" t="s">
        <v>350</v>
      </c>
      <c r="B20" s="547"/>
      <c r="C20" s="547"/>
      <c r="D20" s="524"/>
      <c r="E20" s="524"/>
      <c r="F20" s="524"/>
      <c r="G20" s="525"/>
      <c r="H20" s="266">
        <f>SUM(H10:H19)</f>
        <v>0</v>
      </c>
      <c r="I20" s="184"/>
    </row>
    <row r="21" spans="1:9" ht="15.75" thickBot="1" x14ac:dyDescent="0.3">
      <c r="A21" s="548" t="s">
        <v>351</v>
      </c>
      <c r="B21" s="549"/>
      <c r="C21" s="549"/>
      <c r="D21" s="550"/>
      <c r="E21" s="550"/>
      <c r="F21" s="550"/>
      <c r="G21" s="551"/>
      <c r="H21" s="267">
        <f>SUM(H4:H6)</f>
        <v>75500000.000000015</v>
      </c>
      <c r="I21" s="184"/>
    </row>
    <row r="22" spans="1:9" ht="15.75" thickBot="1" x14ac:dyDescent="0.3">
      <c r="A22" s="268"/>
      <c r="B22" s="268"/>
      <c r="C22" s="268"/>
      <c r="D22" s="219"/>
      <c r="E22" s="219"/>
      <c r="F22" s="219"/>
      <c r="G22" s="219"/>
      <c r="H22" s="269"/>
      <c r="I22" s="184"/>
    </row>
    <row r="23" spans="1:9" ht="15.75" thickBot="1" x14ac:dyDescent="0.3">
      <c r="A23" s="537" t="s">
        <v>352</v>
      </c>
      <c r="B23" s="538"/>
      <c r="C23" s="538"/>
      <c r="D23" s="538"/>
      <c r="E23" s="538"/>
      <c r="F23" s="538"/>
      <c r="G23" s="538"/>
      <c r="H23" s="539"/>
      <c r="I23" s="184"/>
    </row>
    <row r="24" spans="1:9" ht="39" thickBot="1" x14ac:dyDescent="0.3">
      <c r="A24" s="552" t="s">
        <v>335</v>
      </c>
      <c r="B24" s="553"/>
      <c r="C24" s="554"/>
      <c r="D24" s="552" t="s">
        <v>338</v>
      </c>
      <c r="E24" s="555"/>
      <c r="F24" s="270" t="s">
        <v>339</v>
      </c>
      <c r="G24" s="270" t="s">
        <v>340</v>
      </c>
      <c r="H24" s="271" t="s">
        <v>342</v>
      </c>
    </row>
    <row r="25" spans="1:9" x14ac:dyDescent="0.25">
      <c r="A25" s="556" t="s">
        <v>224</v>
      </c>
      <c r="B25" s="557"/>
      <c r="C25" s="557"/>
      <c r="D25" s="558" t="s">
        <v>301</v>
      </c>
      <c r="E25" s="558"/>
      <c r="F25" s="272">
        <v>300</v>
      </c>
      <c r="G25" s="167">
        <v>25000</v>
      </c>
      <c r="H25" s="273">
        <f>G25*F25</f>
        <v>7500000</v>
      </c>
      <c r="I25" s="223"/>
    </row>
    <row r="26" spans="1:9" x14ac:dyDescent="0.25">
      <c r="A26" s="559" t="s">
        <v>302</v>
      </c>
      <c r="B26" s="560"/>
      <c r="C26" s="560"/>
      <c r="D26" s="508" t="s">
        <v>303</v>
      </c>
      <c r="E26" s="508"/>
      <c r="F26" s="226">
        <v>13</v>
      </c>
      <c r="G26" s="168">
        <v>240000</v>
      </c>
      <c r="H26" s="274">
        <f t="shared" ref="H26:H36" si="1">G26*F26</f>
        <v>3120000</v>
      </c>
      <c r="I26" s="275"/>
    </row>
    <row r="27" spans="1:9" x14ac:dyDescent="0.25">
      <c r="A27" s="559" t="s">
        <v>225</v>
      </c>
      <c r="B27" s="560"/>
      <c r="C27" s="560"/>
      <c r="D27" s="508" t="s">
        <v>301</v>
      </c>
      <c r="E27" s="508"/>
      <c r="F27" s="226">
        <v>122</v>
      </c>
      <c r="G27" s="168">
        <v>25000</v>
      </c>
      <c r="H27" s="274">
        <f t="shared" si="1"/>
        <v>3050000</v>
      </c>
      <c r="I27" s="275"/>
    </row>
    <row r="28" spans="1:9" x14ac:dyDescent="0.25">
      <c r="A28" s="561" t="s">
        <v>304</v>
      </c>
      <c r="B28" s="562"/>
      <c r="C28" s="562"/>
      <c r="D28" s="508" t="s">
        <v>305</v>
      </c>
      <c r="E28" s="508"/>
      <c r="F28" s="226">
        <f>12*12</f>
        <v>144</v>
      </c>
      <c r="G28" s="168">
        <v>100000</v>
      </c>
      <c r="H28" s="274">
        <f t="shared" si="1"/>
        <v>14400000</v>
      </c>
      <c r="I28" s="276"/>
    </row>
    <row r="29" spans="1:9" x14ac:dyDescent="0.25">
      <c r="A29" s="561" t="s">
        <v>227</v>
      </c>
      <c r="B29" s="563"/>
      <c r="C29" s="563"/>
      <c r="D29" s="508" t="s">
        <v>311</v>
      </c>
      <c r="E29" s="508"/>
      <c r="F29" s="226">
        <v>110</v>
      </c>
      <c r="G29" s="168">
        <v>100000</v>
      </c>
      <c r="H29" s="274">
        <f t="shared" si="1"/>
        <v>11000000</v>
      </c>
      <c r="I29" s="184"/>
    </row>
    <row r="30" spans="1:9" x14ac:dyDescent="0.25">
      <c r="A30" s="561" t="s">
        <v>228</v>
      </c>
      <c r="B30" s="562"/>
      <c r="C30" s="562"/>
      <c r="D30" s="508" t="s">
        <v>306</v>
      </c>
      <c r="E30" s="508"/>
      <c r="F30" s="226">
        <v>220</v>
      </c>
      <c r="G30" s="168">
        <v>125000</v>
      </c>
      <c r="H30" s="274">
        <f t="shared" si="1"/>
        <v>27500000</v>
      </c>
      <c r="I30" s="184"/>
    </row>
    <row r="31" spans="1:9" x14ac:dyDescent="0.25">
      <c r="A31" s="559" t="s">
        <v>229</v>
      </c>
      <c r="B31" s="560"/>
      <c r="C31" s="560"/>
      <c r="D31" s="508" t="s">
        <v>306</v>
      </c>
      <c r="E31" s="508"/>
      <c r="F31" s="226">
        <v>220</v>
      </c>
      <c r="G31" s="168">
        <v>51963</v>
      </c>
      <c r="H31" s="274">
        <f>G31*F31</f>
        <v>11431860</v>
      </c>
      <c r="I31" s="184"/>
    </row>
    <row r="32" spans="1:9" x14ac:dyDescent="0.25">
      <c r="A32" s="559" t="s">
        <v>322</v>
      </c>
      <c r="B32" s="560"/>
      <c r="C32" s="560"/>
      <c r="D32" s="508" t="s">
        <v>327</v>
      </c>
      <c r="E32" s="508"/>
      <c r="F32" s="226">
        <v>3</v>
      </c>
      <c r="G32" s="168">
        <v>80000</v>
      </c>
      <c r="H32" s="274">
        <f>G32*F32</f>
        <v>240000</v>
      </c>
      <c r="I32" s="277"/>
    </row>
    <row r="33" spans="1:9" x14ac:dyDescent="0.25">
      <c r="A33" s="559" t="s">
        <v>299</v>
      </c>
      <c r="B33" s="560"/>
      <c r="C33" s="560"/>
      <c r="D33" s="508" t="s">
        <v>307</v>
      </c>
      <c r="E33" s="508"/>
      <c r="F33" s="226">
        <v>220</v>
      </c>
      <c r="G33" s="168">
        <v>25000</v>
      </c>
      <c r="H33" s="274">
        <f>G33*F33</f>
        <v>5500000</v>
      </c>
      <c r="I33" s="184"/>
    </row>
    <row r="34" spans="1:9" x14ac:dyDescent="0.25">
      <c r="A34" s="561" t="s">
        <v>328</v>
      </c>
      <c r="B34" s="563"/>
      <c r="C34" s="563"/>
      <c r="D34" s="508" t="s">
        <v>329</v>
      </c>
      <c r="E34" s="564"/>
      <c r="F34" s="226">
        <v>1</v>
      </c>
      <c r="G34" s="168">
        <f>4200000</f>
        <v>4200000</v>
      </c>
      <c r="H34" s="274">
        <f t="shared" si="1"/>
        <v>4200000</v>
      </c>
      <c r="I34" s="276"/>
    </row>
    <row r="35" spans="1:9" x14ac:dyDescent="0.25">
      <c r="A35" s="559" t="s">
        <v>196</v>
      </c>
      <c r="B35" s="560"/>
      <c r="C35" s="560"/>
      <c r="D35" s="508" t="s">
        <v>330</v>
      </c>
      <c r="E35" s="508"/>
      <c r="F35" s="226">
        <v>8</v>
      </c>
      <c r="G35" s="168">
        <v>490000</v>
      </c>
      <c r="H35" s="274">
        <f t="shared" si="1"/>
        <v>3920000</v>
      </c>
      <c r="I35" s="276"/>
    </row>
    <row r="36" spans="1:9" ht="15.75" thickBot="1" x14ac:dyDescent="0.3">
      <c r="A36" s="570" t="s">
        <v>331</v>
      </c>
      <c r="B36" s="571"/>
      <c r="C36" s="571"/>
      <c r="D36" s="572" t="s">
        <v>330</v>
      </c>
      <c r="E36" s="572"/>
      <c r="F36" s="278">
        <v>4</v>
      </c>
      <c r="G36" s="279">
        <v>2000000</v>
      </c>
      <c r="H36" s="280">
        <f t="shared" si="1"/>
        <v>8000000</v>
      </c>
      <c r="I36" s="276"/>
    </row>
    <row r="37" spans="1:9" x14ac:dyDescent="0.25">
      <c r="A37" s="573" t="s">
        <v>372</v>
      </c>
      <c r="B37" s="574"/>
      <c r="C37" s="574"/>
      <c r="D37" s="574"/>
      <c r="E37" s="574"/>
      <c r="F37" s="574"/>
      <c r="G37" s="575"/>
      <c r="H37" s="281">
        <f>SUM(H25:H36)</f>
        <v>99861860</v>
      </c>
      <c r="I37" s="276"/>
    </row>
    <row r="38" spans="1:9" x14ac:dyDescent="0.25">
      <c r="A38" s="565" t="s">
        <v>373</v>
      </c>
      <c r="B38" s="576"/>
      <c r="C38" s="576"/>
      <c r="D38" s="576"/>
      <c r="E38" s="576"/>
      <c r="F38" s="576"/>
      <c r="G38" s="576"/>
      <c r="H38" s="282">
        <f>H21+H37</f>
        <v>175361860</v>
      </c>
      <c r="I38" s="275"/>
    </row>
    <row r="39" spans="1:9" x14ac:dyDescent="0.25">
      <c r="A39" s="565" t="s">
        <v>387</v>
      </c>
      <c r="B39" s="566"/>
      <c r="C39" s="566"/>
      <c r="D39" s="566"/>
      <c r="E39" s="566"/>
      <c r="F39" s="566"/>
      <c r="G39" s="283">
        <v>0.15</v>
      </c>
      <c r="H39" s="284">
        <f>H38*G39</f>
        <v>26304279</v>
      </c>
      <c r="I39" s="285"/>
    </row>
    <row r="40" spans="1:9" x14ac:dyDescent="0.25">
      <c r="A40" s="577" t="s">
        <v>388</v>
      </c>
      <c r="B40" s="578"/>
      <c r="C40" s="578"/>
      <c r="D40" s="578"/>
      <c r="E40" s="578"/>
      <c r="F40" s="578"/>
      <c r="G40" s="579"/>
      <c r="H40" s="286">
        <f>H38+H39</f>
        <v>201666139</v>
      </c>
      <c r="I40" s="223"/>
    </row>
    <row r="41" spans="1:9" x14ac:dyDescent="0.25">
      <c r="A41" s="565" t="s">
        <v>389</v>
      </c>
      <c r="B41" s="566"/>
      <c r="C41" s="566"/>
      <c r="D41" s="566"/>
      <c r="E41" s="566"/>
      <c r="F41" s="566"/>
      <c r="G41" s="283">
        <v>0.19</v>
      </c>
      <c r="H41" s="286">
        <f>H40*G41-40</f>
        <v>38316526.410000004</v>
      </c>
      <c r="I41" s="287"/>
    </row>
    <row r="42" spans="1:9" ht="15.75" thickBot="1" x14ac:dyDescent="0.3">
      <c r="A42" s="567" t="s">
        <v>231</v>
      </c>
      <c r="B42" s="568"/>
      <c r="C42" s="568"/>
      <c r="D42" s="568"/>
      <c r="E42" s="568"/>
      <c r="F42" s="568"/>
      <c r="G42" s="569"/>
      <c r="H42" s="288">
        <f>H40+H41</f>
        <v>239982665.41</v>
      </c>
      <c r="I42" s="223"/>
    </row>
  </sheetData>
  <mergeCells count="38">
    <mergeCell ref="A41:F41"/>
    <mergeCell ref="A42:G42"/>
    <mergeCell ref="A36:C36"/>
    <mergeCell ref="D36:E36"/>
    <mergeCell ref="A37:G37"/>
    <mergeCell ref="A38:G38"/>
    <mergeCell ref="A39:F39"/>
    <mergeCell ref="A40:G40"/>
    <mergeCell ref="A33:C33"/>
    <mergeCell ref="D33:E33"/>
    <mergeCell ref="A34:C34"/>
    <mergeCell ref="D34:E34"/>
    <mergeCell ref="A35:C35"/>
    <mergeCell ref="D35:E35"/>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3:H23"/>
    <mergeCell ref="A1:H1"/>
    <mergeCell ref="A3:H3"/>
    <mergeCell ref="A9:H9"/>
    <mergeCell ref="A20:G20"/>
    <mergeCell ref="A21:G21"/>
  </mergeCells>
  <dataValidations count="7">
    <dataValidation allowBlank="1" showInputMessage="1" showErrorMessage="1" prompt="diligencie la cantidad del personal requerido" sqref="B10:B19 B4:B8" xr:uid="{07A9303F-ED96-40CD-BA42-5CA06BBD72FF}"/>
    <dataValidation allowBlank="1" showInputMessage="1" showErrorMessage="1" prompt="definir la unidad de medida con la cual se asigna el valor unitario." sqref="D10:D19 D4:D8" xr:uid="{D2259213-B36E-473E-AF94-C8B2D9B230F8}"/>
    <dataValidation allowBlank="1" showInputMessage="1" showErrorMessage="1" prompt="diligencie la cantidad de unidad de medida del valor unitario" sqref="E10:E19 E4:E8" xr:uid="{0A4E0F6E-F381-4E3B-806D-7325DBE62670}"/>
    <dataValidation allowBlank="1" showInputMessage="1" showErrorMessage="1" prompt="traer el valor definido en la hoja &quot;honorarios Corporativos&quot;" sqref="F10:F19 F5:F8" xr:uid="{3040E925-CB07-4701-8E95-2C7760E6E75C}"/>
    <dataValidation allowBlank="1" showInputMessage="1" showErrorMessage="1" prompt="ingrese el valor del Factor Prestacional asignado para el personal." sqref="G10:G19 G4:G8" xr:uid="{A896BA7F-425C-4494-94FE-58D53244E791}"/>
    <dataValidation allowBlank="1" showInputMessage="1" showErrorMessage="1" prompt="diligencie la dedicación del personal relacionado." sqref="C10:C19" xr:uid="{CAC0B7F0-D899-42E6-8E7A-23029938EEB2}"/>
    <dataValidation allowBlank="1" showInputMessage="1" showErrorMessage="1" prompt="diligencie la dedicación del personal relacionado._x000d_" sqref="C4:C8" xr:uid="{35F21C89-0768-4035-A00D-73DD7015350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F1 - 1.1-.3-.4-4.1-.2 </vt:lpstr>
      <vt:lpstr>F1 - 2.1-.3-.4-.5-.6-3.1-.2-4.1</vt:lpstr>
      <vt:lpstr>F1 Y F2 - 5.3</vt:lpstr>
      <vt:lpstr>F2 - 2.3-.4-.5-.6-3.1-.2</vt:lpstr>
      <vt:lpstr>Ejecución Financiera y visita  </vt:lpstr>
      <vt:lpstr>PPTOS APROBADOS</vt:lpstr>
      <vt:lpstr>PPTO OTRO SI </vt:lpstr>
      <vt:lpstr>'F1 - 2.1-.3-.4-.5-.6-3.1-.2-4.1'!_FilterDatabase</vt:lpstr>
      <vt:lpstr>'F1 - 1.1-.3-.4-4.1-.2 '!Área_de_impresión</vt:lpstr>
      <vt:lpstr>'F1 - 2.1-.3-.4-.5-.6-3.1-.2-4.1'!Área_de_impresión</vt:lpstr>
      <vt:lpstr>'F2 - 2.3-.4-.5-.6-3.1-.2'!Área_de_impresión</vt:lpstr>
      <vt:lpstr>'F1 - 1.1-.3-.4-4.1-.2 '!Títulos_a_imprimir</vt:lpstr>
      <vt:lpstr>'F1 - 2.1-.3-.4-.5-.6-3.1-.2-4.1'!Títulos_a_imprimir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 Computador</dc:creator>
  <cp:keywords/>
  <dc:description/>
  <cp:lastModifiedBy>Daniela Castano Cano (CGR)</cp:lastModifiedBy>
  <cp:revision/>
  <dcterms:created xsi:type="dcterms:W3CDTF">2017-07-07T00:06:29Z</dcterms:created>
  <dcterms:modified xsi:type="dcterms:W3CDTF">2024-09-18T14:19:00Z</dcterms:modified>
  <cp:category/>
  <cp:contentStatus/>
</cp:coreProperties>
</file>