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daisy/Downloads/"/>
    </mc:Choice>
  </mc:AlternateContent>
  <xr:revisionPtr revIDLastSave="0" documentId="13_ncr:1_{433252F7-596E-2D4D-BE2B-C5275E909308}" xr6:coauthVersionLast="47" xr6:coauthVersionMax="47" xr10:uidLastSave="{00000000-0000-0000-0000-000000000000}"/>
  <bookViews>
    <workbookView xWindow="260" yWindow="500" windowWidth="28800" windowHeight="1610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<sst xmlns="http://schemas.openxmlformats.org/spreadsheetml/2006/main" count="241" uniqueCount="180">
  <si>
    <t>SOLICITUD DE ANTECEDENTES -ABOGADO EXTERNO-</t>
  </si>
  <si>
    <t>Radicado(23 digitos)</t>
  </si>
  <si>
    <t>110014003043-2022-01028-00</t>
  </si>
  <si>
    <t>Juzgado</t>
  </si>
  <si>
    <t>CUARENTA Y TRES (43) CIVIL MUNICIPAL DE BOGOTÁ D.C.</t>
  </si>
  <si>
    <t>Demandado</t>
  </si>
  <si>
    <t xml:space="preserve">NORBEY GIRALDO GIRALDO (Conductor)
DIANA MARIA OSORIO LOPEZ (Propietaria)
ALLIANZ SEGUROS S.A.
</t>
  </si>
  <si>
    <t xml:space="preserve">Demandante </t>
  </si>
  <si>
    <t>MARI LUZ QUINTANA ALEAN</t>
  </si>
  <si>
    <t>Tipo de vinculacion compañía</t>
  </si>
  <si>
    <t>LLAMADA EN GARANTIA</t>
  </si>
  <si>
    <t xml:space="preserve">Tipo de perjucio </t>
  </si>
  <si>
    <t>RCE HOMICIDIO-LESION</t>
  </si>
  <si>
    <t>INTERVINIENTE -Nombre de lesionado o muerto (s) del proceso</t>
  </si>
  <si>
    <t xml:space="preserve">Numero de identificacion </t>
  </si>
  <si>
    <t xml:space="preserve">Domicilio </t>
  </si>
  <si>
    <t>Carrera 29 No. 228 - 80 Don Matías de la ciudad de Medellín.</t>
  </si>
  <si>
    <t xml:space="preserve">Telefono </t>
  </si>
  <si>
    <t>Correo electronico</t>
  </si>
  <si>
    <t>marlyquintana2@gmail.com</t>
  </si>
  <si>
    <t xml:space="preserve">Estado Civil </t>
  </si>
  <si>
    <t>SOLTERA (UNIÓN LIBRE)</t>
  </si>
  <si>
    <t xml:space="preserve">Fecha de nacimiento </t>
  </si>
  <si>
    <t>06 de marzo de 1988</t>
  </si>
  <si>
    <t xml:space="preserve">Edad al momento del siniestro </t>
  </si>
  <si>
    <t xml:space="preserve">Fecha de defuncion </t>
  </si>
  <si>
    <t>N/A</t>
  </si>
  <si>
    <t xml:space="preserve">Situcion Laboral </t>
  </si>
  <si>
    <t xml:space="preserve">Ocupado-trabajador cuenta ajena </t>
  </si>
  <si>
    <t xml:space="preserve">Profesion </t>
  </si>
  <si>
    <t>OPERARIA DE MAQUINA PLANA</t>
  </si>
  <si>
    <t xml:space="preserve">Ingresos Netos </t>
  </si>
  <si>
    <t>Numero de Lesionados y/o fallecidos  según IPAT</t>
  </si>
  <si>
    <t xml:space="preserve">Condicion </t>
  </si>
  <si>
    <t>Ocupante vehículo</t>
  </si>
  <si>
    <t>Fecha de los hechos</t>
  </si>
  <si>
    <t>05 DE NOVIEMBRE DE 2020</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</si>
  <si>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</si>
  <si>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</si>
  <si>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</si>
  <si>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día 05 de noviembre de 2020 en el municipio de Santo Domingo – Antioquía, el señor NORBEY GIRALDO se encontraba conduciendo el vehículo de placas SNX885 (de propiedad de la señora DIANA MARIA OSORIO), cuando se presenta un accidente con el vehículo tipo motocicleta de placas QTA06E, conducida por el señor OMAR ANTONIO JIMENEZ, en el cual se transportaba la señora MARI LUZ QUINTANA en calidad de pasajera.
Dentro del IPAT que se levantó con ocasión del accidente, se le atribuyó responsabilidad a la motocicleta, no obstante, a través de proceso contravencional de tránsito, se resolvió no atribuir responsabilidad a ninguno de los conductores de los vehículos.
Como consecuencia de accidente de tránsito, la señora MARI LUZ presentó fractura de la diáfisis del fémur y factura de epífisis inferior del cubito y radio, por lo que fue sometida a Dictamen de PCL, que se estimó en el 13.20%. 
La señora QUINTANA se desempeñaba como operaria de maquina plana, devengando un salario mínimo legal vigente para la fecha de los hechos.</t>
  </si>
  <si>
    <t>Asegurado</t>
  </si>
  <si>
    <t>DIANA MARIA OSORIO LOPEZ</t>
  </si>
  <si>
    <t>Nit Asegurado</t>
  </si>
  <si>
    <t>Placa vehículo asegurado (si aplica)</t>
  </si>
  <si>
    <t>SNX885</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</si>
  <si>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</si>
  <si>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</si>
  <si>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</si>
  <si>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</si>
  <si>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</si>
  <si>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</si>
  <si>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95404680- APJ31871</t>
  </si>
  <si>
    <t>INTERVINIENTE</t>
  </si>
  <si>
    <t>PÓLIZA</t>
  </si>
  <si>
    <t>022666718 / 43</t>
  </si>
  <si>
    <t>AMPARO A AFECTAR</t>
  </si>
  <si>
    <t>VALOR ASEGURADO</t>
  </si>
  <si>
    <t>DEDUCIBLE</t>
  </si>
  <si>
    <t>MODALIDAD</t>
  </si>
  <si>
    <t xml:space="preserve">OCURRENCIA </t>
  </si>
  <si>
    <t xml:space="preserve">VIGENCIA </t>
  </si>
  <si>
    <t>2/04/2020 hasta las 24:00 horas del 11/04/2021.</t>
  </si>
  <si>
    <t xml:space="preserve">SINIESTRO DENTRO DE LA VIGENCIA? </t>
  </si>
  <si>
    <t>SI</t>
  </si>
  <si>
    <t>CARTERA A DÍA</t>
  </si>
  <si>
    <t>COASEGURO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</si>
  <si>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</si>
  <si>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</si>
  <si>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</si>
  <si>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</si>
  <si>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</si>
  <si>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</si>
  <si>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</si>
  <si>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</si>
  <si>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</si>
  <si>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</si>
  <si>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</si>
  <si>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</si>
  <si>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</si>
  <si>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</si>
  <si>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</si>
  <si>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</si>
  <si>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</si>
  <si>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</si>
  <si>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</si>
  <si>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</si>
  <si>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</si>
  <si>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</si>
  <si>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</si>
  <si>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</si>
  <si>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</si>
  <si>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</si>
  <si>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</si>
  <si>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</si>
  <si>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</si>
  <si>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</si>
  <si>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</si>
  <si>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</si>
  <si>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</si>
  <si>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</si>
  <si>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</si>
  <si>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</si>
  <si>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</si>
  <si>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</si>
  <si>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</si>
  <si>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Vida en relación</t>
  </si>
  <si>
    <t>PROBABLE</t>
  </si>
  <si>
    <t>DAÑOS MATERIALES</t>
  </si>
  <si>
    <t>EVENTUAL</t>
  </si>
  <si>
    <t>Clasificación Contingencia</t>
  </si>
  <si>
    <t>REMOTO</t>
  </si>
  <si>
    <t>Concepto del Abogado sobre la Contingencia:(Se debe indicar las razones por las cuales se considera que el proceso es Eventual Remoto o Probable.)</t>
  </si>
  <si>
    <t>La contingencia se califica como REMOTA toda vez que si bien el contrato de seguros presta cobertura material y temporal, dependerá del debate probatorio desvirtuar o comprobar la responsabilidad del asegurado por cuanto, conforme con lo establecido en el IPAT y e RAT la responsabilidad fue atribuida al conductor de la motocicleta en la que se desplazaba la demandante. 
Lo primero que debe tomarse en consideración es que la Póliza de Seguro Auto Colectivo Pesados No. 022666718/43, cuya asegurada es la señora Diana María Osorio López, presta cobertura material y temporal, de conformidad con los hechos y pretensiones expuestas en el líbelo de la demanda. Frente a la cobertura temporal, debe señalarse que la ocurrencia del accidente de tránsito (05 de noviembre de 2020) se encuentra dentro de la limitación temporal de la Póliza en mención comprendida desde el 12 de abril de 2020 hasta el 11 de abril de 2021, bajo la modalidad de ocurrencia. Aunado a ello, presta cobertura material en tanto ampara la responsabilidad civil extracontractual, pretensión que se le endilga al extremo pasivo.
Por otro lado, frente a la responsabilidad del asegurado, debe mencionarse que no está demostrada su responsabilidad en la ocurrencia del accidente de tránsito y dependerá del debate probatorio determinar la causa y el responsable de la ocurrencia de este. Para el efecto, debe tenerse en cuenta que el accidente ocurre cuando presuntamente el conductor de la motocicleta en la que se desplazaba la demandante en calidad de pasajera no guarda la precaución debida al momento de tomar la curva, teniendo en cuenta que la vía es estrecha y concurren vehículos de carga. Así quedó consignado en el Informe de Tránsito No. C-001098754 en el que se indicó como causa probable del accidente atribuible al conductor de la motocicleta de placas QTA06E, la hipótesis 157: "falta de precaución al tomar la curva a la derecha”. Adicionalmente, mediante el RAT aportado con la contestación del llamamiento se concluye que si la motocicleta se hubiese desplazado posicionado sobre la mitad de su carril de circulación (Hatillo – Cisneros), el accidente no se hubiera presentado. No obstante, debe indicarse que a través de proceso contravencional, se resolvió no imputar culpa o hipótesis de accidente para ninguno de los vehículos. Conforme con lo expuesto y teniendo en cuenta que por parte del informe del abogado externo se ha estipulado como el conductor del vehículo asegurado nunca invadió carril contrario y obro su automotor de grandes dimensiones de una forma cuidadosa y prudente, dependerá del debate probatorio soportar la responsabilidad del tercero y por ende la procedencia del eximente de responsabilidad de hecho de un “tercero”.
Lo anterior, sin perjuicio del carácter contingente del proceso.</t>
  </si>
  <si>
    <t>Valor Contingencia: ( en pesos). Cuanto vale perder o negociar el caso por un valor que debe estar dentro del valor asegurado( con criterios jurisprudenciales)</t>
  </si>
  <si>
    <t>VALOR CONTINGENCIA</t>
  </si>
  <si>
    <t>Extrapatrimoniales</t>
  </si>
  <si>
    <t>Daño moral</t>
  </si>
  <si>
    <t>Daño a la vida en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</si>
  <si>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</si>
  <si>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</si>
  <si>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</si>
  <si>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</si>
  <si>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</si>
  <si>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</si>
  <si>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</si>
  <si>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</si>
  <si>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</si>
  <si>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ARGUMENTOS DE DEFENSA FRENTE A LA CONTESTACIÓN DE LA DEMANDA:
EXCEPCIONES FRENTE A LA DEMANDA:
1. INEXISTENCIA DE RESPONSABILIDAD AL ESTAR ANTE UNA CAUSA EXTRAÑA COMO EXIMENTE DE RESPONSABILIDAD - “HECHO EXCLUSIVO DE UN TERCERO”.
2. INEXISTENCIA DE RESPONSABILIDAD A CARGO DE LOS DEMANDADOS POR LA FALTA DE ACREDITACIÓN O PRUEBA DEL NEXO CAUSAL
3. IMPROCEDENCIA DEL RECONOCIMIENTO Y FALTA DE PRUEBA DEL DAÑO EMERGENTE.
4. IMPROCEDENCIA DEL RECONOCIMIENTO DE LUCRO CESANTE
5. IMPROCEDENCIA DE RECONOCIMIENTO Y TASACIÓN EXORBITANTE DEL DAÑO MORAL
6. TASACIÓN EXORBITANTE DEL DAÑO A LA VIDA EN RELACIÓN. 
7. GENÉRICA O INNOMINADA Y OTRAS.
EXCEPCIONES DE FONDO RELATIVAS AL CONTRATO DE SEGURO.
1. INEXISTENCIA DE OBLIGACIÓN INDEMNIZATORIA – INCUMPLIMIENTO DE LA CARGA DE LA PRUEBA ESTABLECIDA EN EL ARTÍCULO 1077 DEL CÓDIGO DE COMERCIO. 
2. IMPOSIBILIDAD DE CONDENAR AL PAGO DE INTERESES MORATORIOS TODA VEZ QUE LA OBLIGACIÓN INDEMNIZATORIA NO HA NACIDO. 
3. RIESGOS EXPRESAMENTE EXCLUIDOS EN LA PÓLIZA DE AUTO COLECTIVO PESADOS No. 022666718/43.
4. CARÁCTER MERAMENTE INDEMNIZATORIO QUE REVISTEN LOS CONTRATOS DE SEGUROS.
5. EN CUALQUIER CASO, DE NINGUNA FORMA SE PODRÁ EXCEDER EL LÍMITE DEL VALOR ASEGURADO.
6. LÍMITES MÁXIMOS DE RESPONSABILIDAD DEL ASEGURADOR EN LO ATINENTE AL DEDUCIBLE EN LA PÓLIZA DE AUTO COLECTIVO PESADOS No. 022666718/43.
7. GENÉRICA O INNOMINADA
ARGUMENTOS DE DEFENSA FRENTE A LA CONTESTACIÓN DEL LLAMAMIENTO EN GARANTIA:
1.	FALTA DE LEGITIMACIÓN EN LA CAUSA PARA PROMOVER EL LLAMAMIENTO EN GARANTÍA POR PARTE DEL SEÑOR NORBEY GIRALDO
2.	FALTA DE LEGITIMACIÓN EN LA CAUSA POR PASIVA DE ALLIANZ SEGUROS S.A. RESPECTO AL LLAMAMIENTO EN GARANTÍA FORMULADO POR NORBEY GIRALDO 
3.	FALTA DE COBERTURA MATERIAL DEL CONTRATO DE SEGURO FRENTE AL SEÑOR NORBEY GIRALDO
4.	INEXISTENCIA DE OBLIGACIÓN INDEMNIZATORIA, POR CUANTO NO SE HA REALIZADO EL RIESGO ASEGURADO EN LA PÓLIZA NO. 022666718 / 43
5.	RIESGOS EXPRESAMENTE EXCLUIDOS EN LA PÓLIZA DE AUTO COLECTIVO PESADOS No. 022666718/43.
6.	CARÁCTER MERAMENTE INDEMNIZATORIO QUE REVISTEN LOS CONTRATOS DE SEGUROS.
7.	EN CUALQUIER CASO, DE NINGUNA FORMA SE PODRÁ EXCEDER EL LÍMITE DEL VALOR ASEGURADO.
8.	LÍMITES MÁXIMOS DE RESPONSABILIDAD DEL ASEGURADOR EN LO ATINENTE AL DEDUCIBLE EN LA PÓLIZA DE AUTO COLECTIVO PESADOS No. 022666718/43.
9.	DISPONIBILIDAD DEL VALOR ASEGURADO
10.	PRESCRIPCIÓN DE LA ACCIÓN DERIVADA DEL CONTRATO DE SEGURO
11.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</si>
  <si>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</si>
  <si>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</si>
  <si>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</si>
  <si>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</si>
  <si>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</si>
  <si>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</si>
  <si>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</si>
  <si>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</si>
  <si>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</si>
  <si>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</si>
  <si>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</si>
  <si>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</si>
  <si>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</si>
  <si>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</si>
  <si>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 xml:space="preserve">RCE LESIONES </t>
  </si>
  <si>
    <t>OCURRENCIA</t>
  </si>
  <si>
    <t xml:space="preserve">SI </t>
  </si>
  <si>
    <t>CEDIDO</t>
  </si>
  <si>
    <t>FACULTATIVO</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</si>
  <si>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</si>
  <si>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</si>
  <si>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</si>
  <si>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</si>
  <si>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</si>
  <si>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</si>
  <si>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</si>
  <si>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</si>
  <si>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</si>
  <si>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</si>
  <si>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</si>
  <si>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</si>
  <si>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</si>
  <si>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</si>
  <si>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</si>
  <si>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</si>
  <si>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</si>
  <si>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</si>
  <si>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</si>
  <si>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</si>
  <si>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</si>
  <si>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</si>
  <si>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</si>
  <si>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</si>
  <si>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</si>
  <si>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</si>
  <si>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</si>
  <si>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</si>
  <si>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</si>
  <si>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</si>
  <si>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</si>
  <si>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r>
      <t>Como liquidación objetiva de perjuicios se llegó a $ 28.831.976. Lo anterior, con base en los siguientes fundamentos jurídicos: 
1.</t>
    </r>
    <r>
      <rPr>
        <b/>
        <sz val="11"/>
        <color theme="1"/>
        <rFont val="Calibri"/>
        <family val="2"/>
      </rPr>
      <t xml:space="preserve"> Perjuicios morales:</t>
    </r>
    <r>
      <rPr>
        <sz val="11"/>
        <color theme="1"/>
        <rFont val="Calibri"/>
        <family val="2"/>
      </rPr>
      <t xml:space="preserve"> Se tomó como daño moral la suma de 10 SMLMV para la víctima directa, la señora Mari Luz Quintana Alean.  Este valor se fijó teniendo en cuenta que la jurisprudencia de la Corte Suprema de Justicia (Sentencia del 23/05/2018, MP: Aroldo Wilson Quiroz) ha establecido que en caso de daños permanentes con comprobada trascendencia en la vida de la víctima constituyen fundamento para el reconocimiento de esta tipología de daño. Motivo por el cual, partiendo de la pérdida de capacidad laboral probada a través Dictamen pericial de médico ocupacional, tasada en 13,20% con fecha de estructuración del 5 de noviembre de 2020. Motivo por el cual, dicho rubro se establece proporcionalmente de acuerdo con los criterios jurisprudenciales.
2.</t>
    </r>
    <r>
      <rPr>
        <b/>
        <sz val="11"/>
        <color theme="1"/>
        <rFont val="Calibri"/>
        <family val="2"/>
      </rPr>
      <t xml:space="preserve"> Daño a la vida en relación:</t>
    </r>
    <r>
      <rPr>
        <sz val="11"/>
        <color theme="1"/>
        <rFont val="Calibri"/>
        <family val="2"/>
      </rPr>
      <t xml:space="preserve"> Se tomó como daño a la vida en relación la suma de 10 SMLMV, teniendo en cuenta que la señora Mari Luz Quintana Alean sufrió como consecuencia del accidente de tránsito del 5 de noviembre de 2020, una pérdida de capacidad laboral del 13,20%. En aplicación del criterio de proporcionalidad de acuerdo con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3. </t>
    </r>
    <r>
      <rPr>
        <b/>
        <sz val="11"/>
        <color theme="1"/>
        <rFont val="Calibri"/>
        <family val="2"/>
      </rPr>
      <t>Daño emergente:</t>
    </r>
    <r>
      <rPr>
        <sz val="11"/>
        <color theme="1"/>
        <rFont val="Calibri"/>
        <family val="2"/>
      </rPr>
      <t xml:space="preserve"> Por este concepto, de la revisión probatoria documental arrimada al proceso, es posible identificar que frente a los rubros pretendidos por la demandante no se ha soportado la erogación por los supuestos gastos de transporte. Motivo por el cual no se reconoce ninguna suma por este concepto.
4. </t>
    </r>
    <r>
      <rPr>
        <b/>
        <sz val="11"/>
        <color theme="1"/>
        <rFont val="Calibri"/>
        <family val="2"/>
      </rPr>
      <t>Lucro cesante consolidado:</t>
    </r>
    <r>
      <rPr>
        <sz val="11"/>
        <color theme="1"/>
        <rFont val="Calibri"/>
        <family val="2"/>
      </rPr>
      <t xml:space="preserve"> a partir de las documentales arrimadas por el extremo actor al proceso, no se logró soportar una relación laboral de la cual se ocasionara una ganancia o ingreso monetario por un valor específico, contrario a esto, fue dable identificar que la certificación laboral fue firmada por el conductor de la motocicleta en la que se transportaba el día del accidente. No obstante, teniendo en cuenta que, si bien no acreditaron los ingresos devengados, lo cierto es que siguiendo los criterios jurisprudenciales de la Corte Suprema de Justicia se tendrán en cuenta la suma de 1 SMLMV a la fecha del accidente, para el cálculo del lucro cesante consolidado, el cual era de $877.802, desde el 05 de noviembre de 2020 hasta la fecha de la liquidación, por un rubro total de $6.295.357.
5.</t>
    </r>
    <r>
      <rPr>
        <b/>
        <sz val="11"/>
        <color theme="1"/>
        <rFont val="Calibri"/>
        <family val="2"/>
      </rPr>
      <t xml:space="preserve"> Lucro cesante futuro: T</t>
    </r>
    <r>
      <rPr>
        <sz val="11"/>
        <color theme="1"/>
        <rFont val="Calibri"/>
        <family val="2"/>
      </rPr>
      <t xml:space="preserve">eniendo en cuenta que, si bien no acreditaron los ingresos devengados, lo cierto es que siguiendo los criterios jurisprudenciales de la Corte Suprema de Justicia es plausible presumir que toda persona en edad productiva devenga al menos un salario mínimo legal mensual vigente, por ello se tendrán en cuenta la suma de 1 SMLMV a la fecha del accidente, para el cálculo del lucro cesante, el cual era de $877.802, la anterior base se liquidará conforme con la expectativa de vida de la demandante, la cual es de 53,4 años. Lo anterior arroja un rubro total de $35.512.556.
5. Frente al deducible, para el caso que nos ocupa y el amparo que se pretende afectar se tiene la suma de $1.700.000.
6. </t>
    </r>
    <r>
      <rPr>
        <b/>
        <sz val="11"/>
        <color theme="1"/>
        <rFont val="Calibri"/>
        <family val="2"/>
      </rPr>
      <t>Reducción de la indemnización en un 50% por concurrencia de culpas.</t>
    </r>
    <r>
      <rPr>
        <sz val="11"/>
        <color theme="1"/>
        <rFont val="Calibri"/>
        <family val="2"/>
      </rPr>
      <t xml:space="preserve"> A pesar de que la liquidación es de $ 57.663.953, en el evento que no se pueda acreditar que el accidente ocurrió por causas meramente imputables a la víctima, en todo caso se tendrá en cuenta la incidencia que tuvo el tercero que conducía la motocicleta en la ocurrencia del daño, esta se reducirá en un 50%, es decir, un total de la suma de $ 28.831.976.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</si>
</sst>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quot;$&quot;\ * #,##0_-;_-&quot;$&quot;\ * &quot;-&quot;_-;_-@_-"/>
    <numFmt numFmtId="165" formatCode="_-&quot;$&quot;\ * #,##0_-;\-&quot;$&quot;\ * #,##0_-;_-&quot;$&quot;\ * &quot;-&quot;_-;_-@"/>
    <numFmt numFmtId="166" formatCode="d/m/yyyy"/>
    <numFmt numFmtId="167" formatCode="#,##0_ ;\-#,##0\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theme="1"/>
      <name val="Calibri"/>
      <family val="2"/>
    </font>
    <font>
      <sz val="11"/>
      <name val="Calibri"/>
      <family val="2"/>
    </font>
    <font>
      <sz val="11"/>
      <name val="Arial"/>
      <family val="2"/>
    </font>
    <font>
      <sz val="11"/>
      <color theme="1"/>
      <name val="Calibri Light"/>
      <family val="2"/>
      <scheme val="major"/>
    </font>
    <font>
      <b/>
      <sz val="11"/>
      <color theme="1"/>
      <name val="Calibri"/>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4" fontId="9" fillId="0" borderId="23" xfId="0" applyNumberFormat="1" applyFont="1" applyBorder="1" applyAlignment="1">
      <alignment horizontal="left" vertical="top"/>
    </xf>
    <xf numFmtId="0" fontId="9" fillId="0" borderId="23" xfId="0" applyFont="1" applyBorder="1" applyAlignment="1">
      <alignment horizontal="left" vertical="top"/>
    </xf>
    <xf numFmtId="0" fontId="9" fillId="0" borderId="17" xfId="0" applyFont="1" applyBorder="1" applyAlignment="1">
      <alignment horizontal="left" vertical="top" wrapText="1"/>
    </xf>
    <xf numFmtId="0" fontId="10" fillId="0" borderId="18" xfId="0" applyFont="1" applyBorder="1"/>
    <xf numFmtId="0" fontId="10" fillId="0" borderId="19" xfId="0" applyFont="1" applyBorder="1"/>
    <xf numFmtId="0" fontId="10" fillId="0" borderId="20" xfId="0" applyFont="1" applyBorder="1"/>
    <xf numFmtId="0" fontId="10" fillId="0" borderId="21" xfId="0" applyFont="1" applyBorder="1"/>
    <xf numFmtId="0" fontId="10" fillId="0" borderId="22" xfId="0" applyFont="1" applyBorder="1"/>
    <xf numFmtId="14" fontId="9" fillId="0" borderId="15" xfId="0" applyNumberFormat="1" applyFont="1" applyBorder="1" applyAlignment="1">
      <alignment horizontal="left" vertical="top"/>
    </xf>
    <xf numFmtId="0" fontId="10" fillId="0" borderId="16" xfId="0" applyFont="1" applyBorder="1"/>
    <xf numFmtId="14" fontId="9" fillId="0" borderId="15" xfId="0" applyNumberFormat="1" applyFont="1" applyBorder="1" applyAlignment="1">
      <alignment horizontal="left" vertical="top" wrapText="1"/>
    </xf>
    <xf numFmtId="0" fontId="9" fillId="0" borderId="15" xfId="0" applyFont="1" applyBorder="1" applyAlignment="1">
      <alignment horizontal="left" vertical="top" wrapText="1"/>
    </xf>
    <xf numFmtId="0" fontId="7" fillId="0" borderId="15" xfId="3" applyBorder="1" applyAlignment="1">
      <alignment horizontal="left" vertical="top" wrapText="1"/>
    </xf>
    <xf numFmtId="14" fontId="10" fillId="0" borderId="16" xfId="0" applyNumberFormat="1" applyFont="1" applyBorder="1"/>
    <xf numFmtId="0" fontId="0" fillId="0" borderId="1" xfId="0" applyBorder="1" applyAlignment="1">
      <alignment horizontal="justify" vertical="top" wrapText="1"/>
    </xf>
    <xf numFmtId="0" fontId="9" fillId="0" borderId="15" xfId="0" applyFont="1" applyBorder="1" applyAlignment="1">
      <alignment horizontal="left" vertical="top"/>
    </xf>
    <xf numFmtId="166" fontId="9" fillId="0" borderId="15" xfId="0" applyNumberFormat="1" applyFont="1" applyBorder="1" applyAlignment="1">
      <alignment horizontal="left" vertical="top"/>
    </xf>
    <xf numFmtId="3" fontId="9" fillId="0" borderId="15" xfId="0" applyNumberFormat="1" applyFont="1" applyBorder="1" applyAlignment="1">
      <alignment horizontal="left"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65" fontId="9" fillId="0" borderId="15" xfId="0" applyNumberFormat="1" applyFont="1" applyBorder="1" applyAlignment="1">
      <alignment horizontal="left" vertical="top" wrapText="1"/>
    </xf>
    <xf numFmtId="1" fontId="9" fillId="0" borderId="15" xfId="0" applyNumberFormat="1" applyFont="1" applyBorder="1" applyAlignment="1">
      <alignment horizontal="left" vertical="top"/>
    </xf>
    <xf numFmtId="1" fontId="10" fillId="0" borderId="16" xfId="0" applyNumberFormat="1" applyFont="1" applyBorder="1"/>
    <xf numFmtId="0" fontId="10" fillId="0" borderId="16" xfId="0" applyFont="1" applyBorder="1" applyAlignment="1">
      <alignment horizontal="left"/>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11" fillId="0" borderId="16" xfId="0" applyFont="1" applyBorder="1"/>
    <xf numFmtId="0" fontId="11" fillId="0" borderId="16" xfId="0" applyFont="1" applyBorder="1" applyAlignment="1">
      <alignment horizontal="left"/>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 fontId="9" fillId="0" borderId="15" xfId="0" applyNumberFormat="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167" fontId="0" fillId="0" borderId="2" xfId="1" applyNumberFormat="1" applyFont="1" applyBorder="1" applyAlignment="1">
      <alignment horizontal="center" vertical="top"/>
    </xf>
    <xf numFmtId="167" fontId="0" fillId="0" borderId="3" xfId="1" applyNumberFormat="1"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12" fillId="0" borderId="1" xfId="0" applyFont="1"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3925018</xdr:colOff>
      <xdr:row>89</xdr:row>
      <xdr:rowOff>115299</xdr:rowOff>
    </xdr:to>
    <xdr:pic>
      <xdr:nvPicPr>
        <xdr:cNvPr id="2" name="Imagen 1">
          <a:extLst>
            <a:ext uri="{FF2B5EF4-FFF2-40B4-BE49-F238E27FC236}">
              <a16:creationId xmlns:a16="http://schemas.microsoft.com/office/drawing/2014/main" id="{828572C3-02B2-442A-8033-F4F0C1353B36}"/>
            </a:ext>
          </a:extLst>
        </xdr:cNvPr>
        <xdr:cNvPicPr>
          <a:picLocks noChangeAspect="1"/>
        </xdr:cNvPicPr>
      </xdr:nvPicPr>
      <xdr:blipFill>
        <a:blip xmlns:r="http://schemas.openxmlformats.org/officeDocument/2006/relationships" r:embed="rId1"/>
        <a:stretch>
          <a:fillRect/>
        </a:stretch>
      </xdr:blipFill>
      <xdr:spPr>
        <a:xfrm>
          <a:off x="0" y="9204960"/>
          <a:ext cx="9495238" cy="7247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lyquintana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5" zoomScale="158" zoomScaleNormal="90" workbookViewId="0">
      <selection activeCell="B33" sqref="B33:C33"/>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62" t="s">
        <v>0</v>
      </c>
      <c r="B1" s="62"/>
      <c r="C1" s="62"/>
    </row>
    <row r="2" spans="1:3" ht="16" x14ac:dyDescent="0.2">
      <c r="A2" s="5" t="s">
        <v>1</v>
      </c>
      <c r="B2" s="67" t="s">
        <v>2</v>
      </c>
      <c r="C2" s="68"/>
    </row>
    <row r="3" spans="1:3" ht="16" x14ac:dyDescent="0.2">
      <c r="A3" s="5" t="s">
        <v>3</v>
      </c>
      <c r="B3" s="59" t="s">
        <v>4</v>
      </c>
      <c r="C3" s="69"/>
    </row>
    <row r="4" spans="1:3" ht="49.75" customHeight="1" x14ac:dyDescent="0.2">
      <c r="A4" s="5" t="s">
        <v>5</v>
      </c>
      <c r="B4" s="55" t="s">
        <v>6</v>
      </c>
      <c r="C4" s="69"/>
    </row>
    <row r="5" spans="1:3" ht="18" customHeight="1" x14ac:dyDescent="0.2">
      <c r="A5" s="5" t="s">
        <v>7</v>
      </c>
      <c r="B5" s="59" t="s">
        <v>8</v>
      </c>
      <c r="C5" s="53"/>
    </row>
    <row r="6" spans="1:3" ht="16" x14ac:dyDescent="0.2">
      <c r="A6" s="5" t="s">
        <v>9</v>
      </c>
      <c r="B6" s="63" t="s">
        <v>10</v>
      </c>
      <c r="C6" s="63"/>
    </row>
    <row r="7" spans="1:3" ht="16" x14ac:dyDescent="0.2">
      <c r="A7" s="27" t="s">
        <v>11</v>
      </c>
      <c r="B7" s="64" t="s">
        <v>12</v>
      </c>
      <c r="C7" s="65"/>
    </row>
    <row r="8" spans="1:3" ht="37.25" customHeight="1" x14ac:dyDescent="0.2">
      <c r="A8" s="28" t="s">
        <v>13</v>
      </c>
      <c r="B8" s="59" t="s">
        <v>8</v>
      </c>
      <c r="C8" s="53"/>
    </row>
    <row r="9" spans="1:3" ht="16" x14ac:dyDescent="0.2">
      <c r="A9" s="28" t="s">
        <v>14</v>
      </c>
      <c r="B9" s="61">
        <v>1037545276</v>
      </c>
      <c r="C9" s="53"/>
    </row>
    <row r="10" spans="1:3" ht="16" x14ac:dyDescent="0.2">
      <c r="A10" s="28" t="s">
        <v>15</v>
      </c>
      <c r="B10" s="55" t="s">
        <v>16</v>
      </c>
      <c r="C10" s="53"/>
    </row>
    <row r="11" spans="1:3" ht="30" customHeight="1" x14ac:dyDescent="0.2">
      <c r="A11" s="29" t="s">
        <v>17</v>
      </c>
      <c r="B11" s="55">
        <v>3136224000</v>
      </c>
      <c r="C11" s="53"/>
    </row>
    <row r="12" spans="1:3" ht="30" customHeight="1" x14ac:dyDescent="0.2">
      <c r="A12" s="5" t="s">
        <v>18</v>
      </c>
      <c r="B12" s="56" t="s">
        <v>19</v>
      </c>
      <c r="C12" s="53"/>
    </row>
    <row r="13" spans="1:3" ht="16" x14ac:dyDescent="0.2">
      <c r="A13" s="5" t="s">
        <v>20</v>
      </c>
      <c r="B13" s="52" t="s">
        <v>21</v>
      </c>
      <c r="C13" s="53"/>
    </row>
    <row r="14" spans="1:3" ht="16" x14ac:dyDescent="0.2">
      <c r="A14" s="5" t="s">
        <v>22</v>
      </c>
      <c r="B14" s="52" t="s">
        <v>23</v>
      </c>
      <c r="C14" s="57"/>
    </row>
    <row r="15" spans="1:3" ht="16" x14ac:dyDescent="0.2">
      <c r="A15" s="5" t="s">
        <v>24</v>
      </c>
      <c r="B15" s="59">
        <v>32</v>
      </c>
      <c r="C15" s="53"/>
    </row>
    <row r="16" spans="1:3" ht="16" x14ac:dyDescent="0.2">
      <c r="A16" s="5" t="s">
        <v>25</v>
      </c>
      <c r="B16" s="52" t="s">
        <v>26</v>
      </c>
      <c r="C16" s="53"/>
    </row>
    <row r="17" spans="1:3" ht="15" customHeight="1" x14ac:dyDescent="0.2">
      <c r="A17" s="5" t="s">
        <v>27</v>
      </c>
      <c r="B17" s="55" t="s">
        <v>28</v>
      </c>
      <c r="C17" s="53"/>
    </row>
    <row r="18" spans="1:3" ht="16" x14ac:dyDescent="0.2">
      <c r="A18" s="5" t="s">
        <v>29</v>
      </c>
      <c r="B18" s="55" t="s">
        <v>30</v>
      </c>
      <c r="C18" s="53"/>
    </row>
    <row r="19" spans="1:3" ht="18.75" customHeight="1" x14ac:dyDescent="0.2">
      <c r="A19" s="5" t="s">
        <v>31</v>
      </c>
      <c r="B19" s="66">
        <v>1000000</v>
      </c>
      <c r="C19" s="53"/>
    </row>
    <row r="20" spans="1:3" ht="16" x14ac:dyDescent="0.2">
      <c r="A20" s="5" t="s">
        <v>32</v>
      </c>
      <c r="B20" s="63">
        <v>2</v>
      </c>
      <c r="C20" s="63"/>
    </row>
    <row r="21" spans="1:3" ht="17.25" customHeight="1" x14ac:dyDescent="0.2">
      <c r="A21" s="5" t="s">
        <v>33</v>
      </c>
      <c r="B21" s="58" t="s">
        <v>34</v>
      </c>
      <c r="C21" s="58"/>
    </row>
    <row r="22" spans="1:3" ht="16" x14ac:dyDescent="0.2">
      <c r="A22" s="28" t="s">
        <v>35</v>
      </c>
      <c r="B22" s="54" t="s">
        <v>36</v>
      </c>
      <c r="C22" s="53"/>
    </row>
    <row r="23" spans="1:3" ht="16" x14ac:dyDescent="0.2">
      <c r="A23" s="28" t="s">
        <v>37</v>
      </c>
      <c r="B23" s="52" t="s">
        <v>26</v>
      </c>
      <c r="C23" s="53"/>
    </row>
    <row r="24" spans="1:3" ht="16" x14ac:dyDescent="0.2">
      <c r="A24" s="28" t="s">
        <v>38</v>
      </c>
      <c r="B24" s="52" t="s">
        <v>26</v>
      </c>
      <c r="C24" s="53"/>
    </row>
    <row r="25" spans="1:3" x14ac:dyDescent="0.2">
      <c r="A25" s="70" t="s">
        <v>39</v>
      </c>
      <c r="B25" s="46" t="s">
        <v>40</v>
      </c>
      <c r="C25" s="47"/>
    </row>
    <row r="26" spans="1:3" x14ac:dyDescent="0.2">
      <c r="A26" s="70"/>
      <c r="B26" s="48"/>
      <c r="C26" s="49"/>
    </row>
    <row r="27" spans="1:3" ht="100.5" customHeight="1" x14ac:dyDescent="0.2">
      <c r="A27" s="70"/>
      <c r="B27" s="50"/>
      <c r="C27" s="51"/>
    </row>
    <row r="28" spans="1:3" ht="16" x14ac:dyDescent="0.2">
      <c r="A28" s="28" t="s">
        <v>41</v>
      </c>
      <c r="B28" s="59" t="s">
        <v>42</v>
      </c>
      <c r="C28" s="53"/>
    </row>
    <row r="29" spans="1:3" ht="16" x14ac:dyDescent="0.2">
      <c r="A29" s="28" t="s">
        <v>43</v>
      </c>
      <c r="B29" s="61">
        <v>41944008</v>
      </c>
      <c r="C29" s="53"/>
    </row>
    <row r="30" spans="1:3" ht="16" x14ac:dyDescent="0.2">
      <c r="A30" s="28" t="s">
        <v>44</v>
      </c>
      <c r="B30" s="59" t="s">
        <v>45</v>
      </c>
      <c r="C30" s="53"/>
    </row>
    <row r="31" spans="1:3" ht="16" x14ac:dyDescent="0.2">
      <c r="A31" s="28" t="s">
        <v>46</v>
      </c>
      <c r="B31" s="59">
        <v>22666718</v>
      </c>
      <c r="C31" s="53"/>
    </row>
    <row r="32" spans="1:3" ht="16" x14ac:dyDescent="0.2">
      <c r="A32" s="28" t="s">
        <v>47</v>
      </c>
      <c r="B32" s="44">
        <v>45001</v>
      </c>
      <c r="C32" s="45"/>
    </row>
    <row r="33" spans="1:3" ht="16" x14ac:dyDescent="0.2">
      <c r="A33" s="5" t="s">
        <v>48</v>
      </c>
      <c r="B33" s="60">
        <v>45191</v>
      </c>
      <c r="C33" s="53"/>
    </row>
    <row r="34" spans="1:3" ht="48" x14ac:dyDescent="0.2">
      <c r="A34" s="5" t="s">
        <v>49</v>
      </c>
      <c r="B34" s="52">
        <v>45218</v>
      </c>
      <c r="C34" s="53"/>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25:C27"/>
    <mergeCell ref="B24:C24"/>
    <mergeCell ref="B23:C23"/>
    <mergeCell ref="B22:C22"/>
    <mergeCell ref="B11:C11"/>
    <mergeCell ref="B12:C12"/>
    <mergeCell ref="B13:C13"/>
    <mergeCell ref="B14:C14"/>
    <mergeCell ref="B21:C21"/>
    <mergeCell ref="B15:C15"/>
    <mergeCell ref="B16:C16"/>
  </mergeCells>
  <hyperlinks>
    <hyperlink ref="B12" r:id="rId1" xr:uid="{1889DEFE-4B34-49DE-A0CE-7B869E8090FB}"/>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A37" sqref="A37:B3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71" t="s">
        <v>50</v>
      </c>
      <c r="B1" s="71"/>
      <c r="C1" s="71"/>
    </row>
    <row r="2" spans="1:3" ht="15.75" customHeight="1" x14ac:dyDescent="0.2">
      <c r="A2" s="20" t="s">
        <v>51</v>
      </c>
      <c r="B2" s="59" t="s">
        <v>52</v>
      </c>
      <c r="C2" s="73"/>
    </row>
    <row r="3" spans="1:3" s="2" customFormat="1" ht="16" x14ac:dyDescent="0.2">
      <c r="A3" s="5" t="s">
        <v>1</v>
      </c>
      <c r="B3" s="63" t="str">
        <f>'AUTOS  NOTA 322'!B2:C2</f>
        <v>110014003043-2022-01028-00</v>
      </c>
      <c r="C3" s="63"/>
    </row>
    <row r="4" spans="1:3" s="2" customFormat="1" ht="16" x14ac:dyDescent="0.2">
      <c r="A4" s="5" t="s">
        <v>3</v>
      </c>
      <c r="B4" s="63" t="str">
        <f>'AUTOS  NOTA 322'!B3:C3</f>
        <v>CUARENTA Y TRES (43) CIVIL MUNICIPAL DE BOGOTÁ D.C.</v>
      </c>
      <c r="C4" s="63"/>
    </row>
    <row r="5" spans="1:3" s="2" customFormat="1" ht="16" x14ac:dyDescent="0.2">
      <c r="A5" s="5" t="s">
        <v>5</v>
      </c>
      <c r="B5" s="63" t="str">
        <f>'AUTOS  NOTA 322'!B4:C4</f>
        <v xml:space="preserve">NORBEY GIRALDO GIRALDO (Conductor)
DIANA MARIA OSORIO LOPEZ (Propietaria)
ALLIANZ SEGUROS S.A.
</v>
      </c>
      <c r="C5" s="63"/>
    </row>
    <row r="6" spans="1:3" s="2" customFormat="1" ht="16" x14ac:dyDescent="0.2">
      <c r="A6" s="5" t="s">
        <v>7</v>
      </c>
      <c r="B6" s="63" t="str">
        <f>'AUTOS  NOTA 322'!B5:C5</f>
        <v>MARI LUZ QUINTANA ALEAN</v>
      </c>
      <c r="C6" s="63"/>
    </row>
    <row r="7" spans="1:3" s="2" customFormat="1" ht="16" x14ac:dyDescent="0.2">
      <c r="A7" s="5" t="s">
        <v>9</v>
      </c>
      <c r="B7" s="63" t="str">
        <f>'AUTOS  NOTA 322'!B6:C6</f>
        <v>LLAMADA EN GARANTIA</v>
      </c>
      <c r="C7" s="63"/>
    </row>
    <row r="8" spans="1:3" s="2" customFormat="1" ht="16" x14ac:dyDescent="0.2">
      <c r="A8" s="31" t="s">
        <v>53</v>
      </c>
      <c r="B8" s="63" t="str">
        <f>'AUTOS  NOTA 322'!B7:C8</f>
        <v>MARI LUZ QUINTANA ALEAN</v>
      </c>
      <c r="C8" s="63"/>
    </row>
    <row r="9" spans="1:3" ht="16" x14ac:dyDescent="0.2">
      <c r="A9" s="20" t="s">
        <v>54</v>
      </c>
      <c r="B9" s="59" t="s">
        <v>55</v>
      </c>
      <c r="C9" s="72"/>
    </row>
    <row r="10" spans="1:3" ht="16" x14ac:dyDescent="0.2">
      <c r="A10" s="20" t="s">
        <v>56</v>
      </c>
      <c r="B10" s="63" t="s">
        <v>12</v>
      </c>
      <c r="C10" s="63"/>
    </row>
    <row r="11" spans="1:3" ht="16" x14ac:dyDescent="0.2">
      <c r="A11" s="20" t="s">
        <v>57</v>
      </c>
      <c r="B11" s="86">
        <v>4000000000</v>
      </c>
      <c r="C11" s="72"/>
    </row>
    <row r="12" spans="1:3" ht="16" x14ac:dyDescent="0.2">
      <c r="A12" s="20" t="s">
        <v>58</v>
      </c>
      <c r="B12" s="92">
        <v>1700000</v>
      </c>
      <c r="C12" s="93"/>
    </row>
    <row r="13" spans="1:3" ht="16" x14ac:dyDescent="0.2">
      <c r="A13" s="20" t="s">
        <v>59</v>
      </c>
      <c r="B13" s="59" t="s">
        <v>60</v>
      </c>
      <c r="C13" s="72"/>
    </row>
    <row r="14" spans="1:3" ht="16" x14ac:dyDescent="0.2">
      <c r="A14" s="20" t="s">
        <v>61</v>
      </c>
      <c r="B14" s="55" t="s">
        <v>62</v>
      </c>
      <c r="C14" s="72"/>
    </row>
    <row r="15" spans="1:3" ht="16" x14ac:dyDescent="0.2">
      <c r="A15" s="20" t="s">
        <v>63</v>
      </c>
      <c r="B15" s="59" t="s">
        <v>64</v>
      </c>
      <c r="C15" s="72"/>
    </row>
    <row r="16" spans="1:3" ht="16" x14ac:dyDescent="0.2">
      <c r="A16" s="20" t="s">
        <v>65</v>
      </c>
      <c r="B16" s="63"/>
      <c r="C16" s="63"/>
    </row>
    <row r="17" spans="1:3" x14ac:dyDescent="0.2">
      <c r="A17" s="87" t="s">
        <v>66</v>
      </c>
      <c r="B17" s="63"/>
      <c r="C17" s="63"/>
    </row>
    <row r="18" spans="1:3" x14ac:dyDescent="0.2">
      <c r="A18" s="88"/>
      <c r="B18" s="10" t="s">
        <v>67</v>
      </c>
      <c r="C18" s="10" t="s">
        <v>68</v>
      </c>
    </row>
    <row r="19" spans="1:3" ht="16" x14ac:dyDescent="0.2">
      <c r="A19" s="88"/>
      <c r="B19" s="6" t="s">
        <v>69</v>
      </c>
      <c r="C19" s="6"/>
    </row>
    <row r="20" spans="1:3" x14ac:dyDescent="0.2">
      <c r="A20" s="88"/>
      <c r="B20" s="6"/>
      <c r="C20" s="6"/>
    </row>
    <row r="21" spans="1:3" x14ac:dyDescent="0.2">
      <c r="A21" s="89"/>
      <c r="B21" s="6"/>
      <c r="C21" s="6"/>
    </row>
    <row r="22" spans="1:3" ht="16" x14ac:dyDescent="0.2">
      <c r="A22" s="20" t="s">
        <v>70</v>
      </c>
      <c r="B22" s="63" t="s">
        <v>71</v>
      </c>
      <c r="C22" s="63"/>
    </row>
    <row r="23" spans="1:3" ht="16" x14ac:dyDescent="0.2">
      <c r="A23" s="20" t="s">
        <v>72</v>
      </c>
      <c r="B23" s="90"/>
      <c r="C23" s="91"/>
    </row>
    <row r="24" spans="1:3" ht="16" x14ac:dyDescent="0.2">
      <c r="A24" s="20" t="s">
        <v>73</v>
      </c>
      <c r="B24" s="63" t="s">
        <v>74</v>
      </c>
      <c r="C24" s="63"/>
    </row>
    <row r="25" spans="1:3" ht="16" x14ac:dyDescent="0.2">
      <c r="A25" s="20" t="s">
        <v>75</v>
      </c>
      <c r="B25" s="63" t="s">
        <v>71</v>
      </c>
      <c r="C25" s="63"/>
    </row>
    <row r="26" spans="1:3" ht="16" x14ac:dyDescent="0.2">
      <c r="A26" s="20" t="s">
        <v>76</v>
      </c>
      <c r="B26" s="63">
        <v>0</v>
      </c>
      <c r="C26" s="63"/>
    </row>
    <row r="27" spans="1:3" ht="16" x14ac:dyDescent="0.2">
      <c r="A27" s="19" t="s">
        <v>77</v>
      </c>
      <c r="B27" s="63" t="s">
        <v>71</v>
      </c>
      <c r="C27" s="63"/>
    </row>
    <row r="28" spans="1:3" x14ac:dyDescent="0.2">
      <c r="A28" s="74" t="s">
        <v>78</v>
      </c>
      <c r="B28" s="74"/>
      <c r="C28" s="74"/>
    </row>
    <row r="29" spans="1:3" ht="16" x14ac:dyDescent="0.2">
      <c r="A29" s="84" t="s">
        <v>79</v>
      </c>
      <c r="B29" s="85"/>
      <c r="C29" s="11" t="s">
        <v>80</v>
      </c>
    </row>
    <row r="30" spans="1:3" ht="16" x14ac:dyDescent="0.2">
      <c r="A30" s="84" t="s">
        <v>81</v>
      </c>
      <c r="B30" s="85"/>
      <c r="C30" s="11" t="s">
        <v>80</v>
      </c>
    </row>
    <row r="31" spans="1:3" ht="16" x14ac:dyDescent="0.2">
      <c r="A31" s="84" t="s">
        <v>82</v>
      </c>
      <c r="B31" s="85"/>
      <c r="C31" s="12" t="s">
        <v>80</v>
      </c>
    </row>
    <row r="32" spans="1:3" ht="16" x14ac:dyDescent="0.2">
      <c r="A32" s="84" t="s">
        <v>83</v>
      </c>
      <c r="B32" s="85"/>
      <c r="C32" s="11" t="s">
        <v>80</v>
      </c>
    </row>
    <row r="33" spans="1:3" x14ac:dyDescent="0.2">
      <c r="A33" s="84" t="s">
        <v>84</v>
      </c>
      <c r="B33" s="85"/>
      <c r="C33" s="11"/>
    </row>
    <row r="34" spans="1:3" x14ac:dyDescent="0.2">
      <c r="A34" s="84" t="s">
        <v>85</v>
      </c>
      <c r="B34" s="85"/>
      <c r="C34" s="13"/>
    </row>
    <row r="35" spans="1:3" x14ac:dyDescent="0.2">
      <c r="A35" s="75" t="s">
        <v>86</v>
      </c>
      <c r="B35" s="76"/>
      <c r="C35" s="14"/>
    </row>
    <row r="36" spans="1:3" x14ac:dyDescent="0.2">
      <c r="A36" s="75" t="s">
        <v>87</v>
      </c>
      <c r="B36" s="76"/>
      <c r="C36" s="15"/>
    </row>
    <row r="37" spans="1:3" x14ac:dyDescent="0.2">
      <c r="A37" s="77" t="s">
        <v>88</v>
      </c>
      <c r="B37" s="78"/>
      <c r="C37" s="15"/>
    </row>
    <row r="38" spans="1:3" x14ac:dyDescent="0.2">
      <c r="A38" s="79"/>
      <c r="B38" s="80"/>
      <c r="C38" s="15"/>
    </row>
    <row r="39" spans="1:3" x14ac:dyDescent="0.2">
      <c r="A39" s="81"/>
      <c r="B39" s="82"/>
      <c r="C39" s="15"/>
    </row>
    <row r="40" spans="1:3" x14ac:dyDescent="0.2">
      <c r="A40" s="83" t="s">
        <v>89</v>
      </c>
      <c r="B40" s="83"/>
      <c r="C40" s="83"/>
    </row>
    <row r="41" spans="1:3" ht="16" x14ac:dyDescent="0.2">
      <c r="A41" s="17" t="s">
        <v>90</v>
      </c>
      <c r="B41" s="18"/>
      <c r="C41" s="15" t="s">
        <v>80</v>
      </c>
    </row>
    <row r="42" spans="1:3" x14ac:dyDescent="0.2">
      <c r="A42" s="75" t="s">
        <v>91</v>
      </c>
      <c r="B42" s="76"/>
      <c r="C42" s="15"/>
    </row>
    <row r="43" spans="1:3" x14ac:dyDescent="0.2">
      <c r="A43" s="75" t="s">
        <v>92</v>
      </c>
      <c r="B43" s="76"/>
      <c r="C43" s="15"/>
    </row>
    <row r="44" spans="1:3" ht="16" x14ac:dyDescent="0.2">
      <c r="A44" s="17" t="s">
        <v>93</v>
      </c>
      <c r="B44" s="18"/>
      <c r="C44" s="15"/>
    </row>
    <row r="45" spans="1:3" ht="16" x14ac:dyDescent="0.2">
      <c r="A45" s="17" t="s">
        <v>94</v>
      </c>
      <c r="B45" s="18"/>
      <c r="C45" s="15"/>
    </row>
    <row r="46" spans="1:3" x14ac:dyDescent="0.2">
      <c r="A46" s="75" t="s">
        <v>95</v>
      </c>
      <c r="B46" s="76"/>
      <c r="C46" s="15"/>
    </row>
    <row r="47" spans="1:3" ht="16" x14ac:dyDescent="0.2">
      <c r="A47" s="17" t="s">
        <v>96</v>
      </c>
      <c r="B47" s="16"/>
      <c r="C47" s="15"/>
    </row>
    <row r="48" spans="1:3" x14ac:dyDescent="0.2">
      <c r="A48" s="75" t="s">
        <v>97</v>
      </c>
      <c r="B48" s="76"/>
      <c r="C48" s="15"/>
    </row>
    <row r="49" spans="1:3" x14ac:dyDescent="0.2">
      <c r="A49" s="75" t="s">
        <v>98</v>
      </c>
      <c r="B49" s="76"/>
      <c r="C49" s="15"/>
    </row>
    <row r="50" spans="1:3" x14ac:dyDescent="0.2">
      <c r="A50" s="75" t="s">
        <v>88</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pageSetup paperSize="9" orientation="portrait" r:id="rId1"/>
  <headerFooter>
    <oddHeader>&amp;C&amp;"Calibri"&amp;10&amp;K000000 Internal&amp;1#_x000D_</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B25:C25 B22:C23 B16:C16</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40" zoomScale="115" zoomScaleNormal="80" workbookViewId="0">
      <selection activeCell="B40" sqref="B40:C40"/>
    </sheetView>
  </sheetViews>
  <sheetFormatPr baseColWidth="10" defaultColWidth="0" defaultRowHeight="15" x14ac:dyDescent="0.2"/>
  <cols>
    <col min="1" max="1" width="41.83203125" customWidth="1"/>
    <col min="2" max="2" width="35.33203125" customWidth="1"/>
    <col min="3" max="3" width="54.83203125" customWidth="1"/>
    <col min="4" max="8" width="11.5" hidden="1" customWidth="1"/>
    <col min="9" max="9" width="12" hidden="1" customWidth="1"/>
    <col min="10" max="16384" width="11.5" hidden="1"/>
  </cols>
  <sheetData>
    <row r="1" spans="1:9" ht="19" x14ac:dyDescent="0.2">
      <c r="A1" s="71" t="s">
        <v>99</v>
      </c>
      <c r="B1" s="71"/>
      <c r="C1" s="71"/>
    </row>
    <row r="2" spans="1:9" ht="15" customHeight="1" x14ac:dyDescent="0.2">
      <c r="A2" s="35" t="s">
        <v>51</v>
      </c>
      <c r="B2" s="98" t="str">
        <f>'AUTOS NOTA 321'!B2:C2</f>
        <v>95404680- APJ31871</v>
      </c>
      <c r="C2" s="99"/>
    </row>
    <row r="3" spans="1:9" ht="16" x14ac:dyDescent="0.2">
      <c r="A3" s="36" t="s">
        <v>1</v>
      </c>
      <c r="B3" s="102" t="str">
        <f>'AUTOS  NOTA 322'!B2:C2</f>
        <v>110014003043-2022-01028-00</v>
      </c>
      <c r="C3" s="102"/>
    </row>
    <row r="4" spans="1:9" ht="16" x14ac:dyDescent="0.2">
      <c r="A4" s="36" t="s">
        <v>3</v>
      </c>
      <c r="B4" s="102" t="str">
        <f>'AUTOS  NOTA 322'!B3:C3</f>
        <v>CUARENTA Y TRES (43) CIVIL MUNICIPAL DE BOGOTÁ D.C.</v>
      </c>
      <c r="C4" s="102"/>
    </row>
    <row r="5" spans="1:9" ht="16" x14ac:dyDescent="0.2">
      <c r="A5" s="36" t="s">
        <v>5</v>
      </c>
      <c r="B5" s="102" t="str">
        <f>'AUTOS  NOTA 322'!B4:C4</f>
        <v xml:space="preserve">NORBEY GIRALDO GIRALDO (Conductor)
DIANA MARIA OSORIO LOPEZ (Propietaria)
ALLIANZ SEGUROS S.A.
</v>
      </c>
      <c r="C5" s="102"/>
    </row>
    <row r="6" spans="1:9" ht="15" customHeight="1" x14ac:dyDescent="0.2">
      <c r="A6" s="36" t="s">
        <v>7</v>
      </c>
      <c r="B6" s="102" t="str">
        <f>'AUTOS  NOTA 322'!B5:C5</f>
        <v>MARI LUZ QUINTANA ALEAN</v>
      </c>
      <c r="C6" s="102"/>
    </row>
    <row r="7" spans="1:9" ht="16" x14ac:dyDescent="0.2">
      <c r="A7" s="36" t="s">
        <v>9</v>
      </c>
      <c r="B7" s="102" t="str">
        <f>'AUTOS  NOTA 322'!B6:C6</f>
        <v>LLAMADA EN GARANTIA</v>
      </c>
      <c r="C7" s="102"/>
    </row>
    <row r="8" spans="1:9" ht="16" x14ac:dyDescent="0.2">
      <c r="A8" s="38" t="s">
        <v>53</v>
      </c>
      <c r="B8" s="102" t="str">
        <f>'AUTOS  NOTA 322'!B7:C8</f>
        <v>MARI LUZ QUINTANA ALEAN</v>
      </c>
      <c r="C8" s="102"/>
    </row>
    <row r="9" spans="1:9" ht="32" x14ac:dyDescent="0.2">
      <c r="A9" s="36" t="s">
        <v>100</v>
      </c>
      <c r="B9" s="96">
        <f>SUM(C11,C12,C14,C15,C17)</f>
        <v>74148902</v>
      </c>
      <c r="C9" s="97"/>
    </row>
    <row r="10" spans="1:9" x14ac:dyDescent="0.2">
      <c r="A10" s="103" t="s">
        <v>101</v>
      </c>
      <c r="B10" s="100" t="s">
        <v>102</v>
      </c>
      <c r="C10" s="101"/>
    </row>
    <row r="11" spans="1:9" ht="16" x14ac:dyDescent="0.2">
      <c r="A11" s="103"/>
      <c r="B11" s="37" t="s">
        <v>103</v>
      </c>
      <c r="C11" s="32">
        <v>33240376</v>
      </c>
    </row>
    <row r="12" spans="1:9" ht="16" x14ac:dyDescent="0.2">
      <c r="A12" s="103"/>
      <c r="B12" s="37" t="s">
        <v>104</v>
      </c>
      <c r="C12" s="32">
        <v>908526</v>
      </c>
    </row>
    <row r="13" spans="1:9" x14ac:dyDescent="0.2">
      <c r="A13" s="103"/>
      <c r="B13" s="100"/>
      <c r="C13" s="101"/>
    </row>
    <row r="14" spans="1:9" ht="16" x14ac:dyDescent="0.2">
      <c r="A14" s="103"/>
      <c r="B14" s="37" t="s">
        <v>105</v>
      </c>
      <c r="C14" s="40">
        <v>20000000</v>
      </c>
    </row>
    <row r="15" spans="1:9" ht="16" x14ac:dyDescent="0.2">
      <c r="A15" s="103"/>
      <c r="B15" s="37" t="s">
        <v>106</v>
      </c>
      <c r="C15" s="40">
        <v>20000000</v>
      </c>
      <c r="E15" t="s">
        <v>107</v>
      </c>
      <c r="F15" s="22">
        <v>0.7</v>
      </c>
    </row>
    <row r="16" spans="1:9" x14ac:dyDescent="0.2">
      <c r="A16" s="103"/>
      <c r="B16" s="100" t="s">
        <v>108</v>
      </c>
      <c r="C16" s="101"/>
      <c r="E16" t="s">
        <v>109</v>
      </c>
      <c r="F16" s="23">
        <v>0.3</v>
      </c>
      <c r="I16" s="25"/>
    </row>
    <row r="17" spans="1:9" x14ac:dyDescent="0.2">
      <c r="A17" s="103"/>
      <c r="B17" s="37"/>
      <c r="C17" s="41"/>
      <c r="F17" s="26"/>
      <c r="I17" s="25"/>
    </row>
    <row r="18" spans="1:9" ht="23.25" customHeight="1" x14ac:dyDescent="0.2">
      <c r="A18" s="39" t="s">
        <v>110</v>
      </c>
      <c r="B18" s="98" t="s">
        <v>111</v>
      </c>
      <c r="C18" s="99"/>
    </row>
    <row r="19" spans="1:9" ht="48" x14ac:dyDescent="0.2">
      <c r="A19" s="36" t="s">
        <v>112</v>
      </c>
      <c r="B19" s="110" t="s">
        <v>113</v>
      </c>
      <c r="C19" s="111"/>
    </row>
    <row r="20" spans="1:9" ht="15" customHeight="1" x14ac:dyDescent="0.2">
      <c r="A20" s="21" t="s">
        <v>114</v>
      </c>
      <c r="B20" s="107">
        <f>((C22+C23+C25+C26+C30+C28+C32+C34+C29+C33)-C37)*C36*C38</f>
        <v>28831976.5</v>
      </c>
      <c r="C20" s="107"/>
    </row>
    <row r="21" spans="1:9" ht="16" x14ac:dyDescent="0.2">
      <c r="A21" s="7" t="s">
        <v>115</v>
      </c>
      <c r="B21" s="112" t="s">
        <v>102</v>
      </c>
      <c r="C21" s="113"/>
    </row>
    <row r="22" spans="1:9" ht="16" x14ac:dyDescent="0.2">
      <c r="A22" s="94"/>
      <c r="B22" s="37" t="s">
        <v>103</v>
      </c>
      <c r="C22" s="32">
        <v>41807913</v>
      </c>
    </row>
    <row r="23" spans="1:9" ht="16" x14ac:dyDescent="0.2">
      <c r="A23" s="95"/>
      <c r="B23" s="37" t="s">
        <v>104</v>
      </c>
      <c r="C23" s="32">
        <v>0</v>
      </c>
    </row>
    <row r="24" spans="1:9" x14ac:dyDescent="0.2">
      <c r="A24" s="95"/>
      <c r="B24" s="100" t="s">
        <v>116</v>
      </c>
      <c r="C24" s="101"/>
    </row>
    <row r="25" spans="1:9" ht="16" x14ac:dyDescent="0.2">
      <c r="A25" s="95"/>
      <c r="B25" s="37" t="s">
        <v>117</v>
      </c>
      <c r="C25" s="32">
        <v>8778020</v>
      </c>
    </row>
    <row r="26" spans="1:9" ht="29" customHeight="1" x14ac:dyDescent="0.2">
      <c r="A26" s="95"/>
      <c r="B26" s="37" t="s">
        <v>118</v>
      </c>
      <c r="C26" s="32">
        <v>8778020</v>
      </c>
    </row>
    <row r="27" spans="1:9" x14ac:dyDescent="0.2">
      <c r="A27" s="95"/>
      <c r="B27" s="100" t="s">
        <v>119</v>
      </c>
      <c r="C27" s="101"/>
    </row>
    <row r="28" spans="1:9" ht="16" x14ac:dyDescent="0.2">
      <c r="A28" s="95"/>
      <c r="B28" s="37" t="s">
        <v>120</v>
      </c>
      <c r="C28" s="32">
        <v>0</v>
      </c>
    </row>
    <row r="29" spans="1:9" ht="16" x14ac:dyDescent="0.2">
      <c r="A29" s="95"/>
      <c r="B29" s="37" t="s">
        <v>103</v>
      </c>
      <c r="C29" s="32">
        <v>0</v>
      </c>
    </row>
    <row r="30" spans="1:9" ht="16" x14ac:dyDescent="0.2">
      <c r="A30" s="95"/>
      <c r="B30" s="37" t="s">
        <v>104</v>
      </c>
      <c r="C30" s="32">
        <v>0</v>
      </c>
    </row>
    <row r="31" spans="1:9" x14ac:dyDescent="0.2">
      <c r="A31" s="95"/>
      <c r="B31" s="100" t="s">
        <v>121</v>
      </c>
      <c r="C31" s="101"/>
    </row>
    <row r="32" spans="1:9" x14ac:dyDescent="0.2">
      <c r="A32" s="95"/>
      <c r="B32" s="37"/>
      <c r="C32" s="32"/>
    </row>
    <row r="33" spans="1:3" ht="16" x14ac:dyDescent="0.2">
      <c r="A33" s="95"/>
      <c r="B33" s="37" t="s">
        <v>103</v>
      </c>
      <c r="C33" s="32">
        <v>0</v>
      </c>
    </row>
    <row r="34" spans="1:3" ht="16" x14ac:dyDescent="0.2">
      <c r="A34" s="95"/>
      <c r="B34" s="37" t="s">
        <v>104</v>
      </c>
      <c r="C34" s="32">
        <v>0</v>
      </c>
    </row>
    <row r="35" spans="1:3" x14ac:dyDescent="0.2">
      <c r="A35" s="95"/>
      <c r="B35" s="100" t="s">
        <v>122</v>
      </c>
      <c r="C35" s="101"/>
    </row>
    <row r="36" spans="1:3" ht="16" x14ac:dyDescent="0.2">
      <c r="A36" s="95"/>
      <c r="B36" s="37" t="s">
        <v>123</v>
      </c>
      <c r="C36" s="33">
        <v>1</v>
      </c>
    </row>
    <row r="37" spans="1:3" ht="16" x14ac:dyDescent="0.2">
      <c r="A37" s="95"/>
      <c r="B37" s="37" t="s">
        <v>58</v>
      </c>
      <c r="C37" s="34">
        <v>1700000</v>
      </c>
    </row>
    <row r="38" spans="1:3" ht="16" x14ac:dyDescent="0.2">
      <c r="A38" s="95"/>
      <c r="B38" s="37" t="s">
        <v>124</v>
      </c>
      <c r="C38" s="33">
        <v>0.5</v>
      </c>
    </row>
    <row r="39" spans="1:3" ht="16" x14ac:dyDescent="0.2">
      <c r="A39" s="24" t="s">
        <v>125</v>
      </c>
      <c r="B39" s="107">
        <f>IFERROR(B20*(VLOOKUP(B18,E15:F17,2,0)),16666)</f>
        <v>16666</v>
      </c>
      <c r="C39" s="107"/>
    </row>
    <row r="40" spans="1:3" ht="93" customHeight="1" x14ac:dyDescent="0.2">
      <c r="A40" s="36" t="s">
        <v>126</v>
      </c>
      <c r="B40" s="108" t="s">
        <v>179</v>
      </c>
      <c r="C40" s="109"/>
    </row>
    <row r="41" spans="1:3" ht="211.5" customHeight="1" x14ac:dyDescent="0.2">
      <c r="A41" s="36" t="s">
        <v>127</v>
      </c>
      <c r="B41" s="105" t="s">
        <v>128</v>
      </c>
      <c r="C41" s="106"/>
    </row>
    <row r="42" spans="1:3" ht="26" customHeight="1" x14ac:dyDescent="0.2">
      <c r="A42" s="43" t="s">
        <v>129</v>
      </c>
      <c r="B42" s="43"/>
      <c r="C42" s="43"/>
    </row>
    <row r="43" spans="1:3" x14ac:dyDescent="0.2">
      <c r="A43" s="42" t="s">
        <v>130</v>
      </c>
      <c r="B43" s="104"/>
      <c r="C43" s="104"/>
    </row>
    <row r="44" spans="1:3" ht="41" customHeight="1" x14ac:dyDescent="0.2">
      <c r="A44" s="42" t="s">
        <v>131</v>
      </c>
      <c r="B44" s="104"/>
      <c r="C44" s="10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71" t="s">
        <v>132</v>
      </c>
      <c r="B1" s="71"/>
      <c r="C1" s="71"/>
    </row>
    <row r="2" spans="1:3" ht="16" x14ac:dyDescent="0.2">
      <c r="A2" s="20" t="s">
        <v>51</v>
      </c>
      <c r="B2" s="90" t="str">
        <f>'AUTOS NOTA 324'!B2:C2</f>
        <v>95404680- APJ31871</v>
      </c>
      <c r="C2" s="91"/>
    </row>
    <row r="3" spans="1:3" ht="16" x14ac:dyDescent="0.2">
      <c r="A3" s="5" t="s">
        <v>1</v>
      </c>
      <c r="B3" s="63" t="str">
        <f>'AUTOS  NOTA 322'!B2:C2</f>
        <v>110014003043-2022-01028-00</v>
      </c>
      <c r="C3" s="63"/>
    </row>
    <row r="4" spans="1:3" ht="16" x14ac:dyDescent="0.2">
      <c r="A4" s="5" t="s">
        <v>3</v>
      </c>
      <c r="B4" s="63" t="str">
        <f>'AUTOS  NOTA 322'!B3:C3</f>
        <v>CUARENTA Y TRES (43) CIVIL MUNICIPAL DE BOGOTÁ D.C.</v>
      </c>
      <c r="C4" s="63"/>
    </row>
    <row r="5" spans="1:3" ht="16" x14ac:dyDescent="0.2">
      <c r="A5" s="5" t="s">
        <v>5</v>
      </c>
      <c r="B5" s="63" t="str">
        <f>'AUTOS  NOTA 322'!B4:C4</f>
        <v xml:space="preserve">NORBEY GIRALDO GIRALDO (Conductor)
DIANA MARIA OSORIO LOPEZ (Propietaria)
ALLIANZ SEGUROS S.A.
</v>
      </c>
      <c r="C5" s="63"/>
    </row>
    <row r="6" spans="1:3" ht="15" customHeight="1" x14ac:dyDescent="0.2">
      <c r="A6" s="5" t="s">
        <v>7</v>
      </c>
      <c r="B6" s="63" t="str">
        <f>'AUTOS  NOTA 322'!B5:C5</f>
        <v>MARI LUZ QUINTANA ALEAN</v>
      </c>
      <c r="C6" s="63"/>
    </row>
    <row r="7" spans="1:3" ht="15" customHeight="1" x14ac:dyDescent="0.2">
      <c r="A7" s="5" t="s">
        <v>9</v>
      </c>
      <c r="B7" s="63" t="str">
        <f>'AUTOS  NOTA 322'!B6:C6</f>
        <v>LLAMADA EN GARANTIA</v>
      </c>
      <c r="C7" s="63"/>
    </row>
    <row r="8" spans="1:3" ht="15" customHeight="1" x14ac:dyDescent="0.2">
      <c r="A8" s="31" t="s">
        <v>53</v>
      </c>
      <c r="B8" s="63" t="str">
        <f>'AUTOS  NOTA 322'!B7:C8</f>
        <v>MARI LUZ QUINTANA ALEAN</v>
      </c>
      <c r="C8" s="63"/>
    </row>
    <row r="9" spans="1:3" ht="19" customHeight="1" x14ac:dyDescent="0.2">
      <c r="A9" s="5" t="s">
        <v>133</v>
      </c>
      <c r="B9" s="63"/>
      <c r="C9" s="63"/>
    </row>
    <row r="10" spans="1:3" ht="16" x14ac:dyDescent="0.2">
      <c r="A10" s="7" t="s">
        <v>115</v>
      </c>
      <c r="B10" s="116">
        <f>'AUTOS NOTA 324'!B20:C20</f>
        <v>28831976.5</v>
      </c>
      <c r="C10" s="116"/>
    </row>
    <row r="11" spans="1:3" ht="16" x14ac:dyDescent="0.2">
      <c r="A11" s="7" t="s">
        <v>134</v>
      </c>
      <c r="B11" s="117">
        <f>'AUTOS NOTA 324'!B39:C39</f>
        <v>16666</v>
      </c>
      <c r="C11" s="63"/>
    </row>
    <row r="12" spans="1:3" ht="32" x14ac:dyDescent="0.2">
      <c r="A12" s="7" t="s">
        <v>135</v>
      </c>
      <c r="B12" s="114"/>
      <c r="C12" s="115"/>
    </row>
    <row r="13" spans="1:3" ht="48" x14ac:dyDescent="0.2">
      <c r="A13" s="5" t="s">
        <v>136</v>
      </c>
      <c r="B13" s="63"/>
      <c r="C13" s="63"/>
    </row>
    <row r="14" spans="1:3" ht="48" x14ac:dyDescent="0.2">
      <c r="A14" s="5" t="s">
        <v>137</v>
      </c>
      <c r="B14" s="63"/>
      <c r="C14" s="63"/>
    </row>
    <row r="15" spans="1:3" ht="16" x14ac:dyDescent="0.2">
      <c r="A15" s="5" t="s">
        <v>138</v>
      </c>
      <c r="B15" s="6"/>
      <c r="C15" s="6"/>
    </row>
    <row r="16" spans="1:3" ht="16" x14ac:dyDescent="0.2">
      <c r="A16" s="7" t="s">
        <v>139</v>
      </c>
      <c r="B16" s="63"/>
      <c r="C16" s="63"/>
    </row>
    <row r="17" spans="1:3" ht="16" x14ac:dyDescent="0.2">
      <c r="A17" s="6" t="s">
        <v>140</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6640625" customWidth="1"/>
    <col min="13" max="13" width="16" customWidth="1"/>
  </cols>
  <sheetData>
    <row r="1" spans="1:15" x14ac:dyDescent="0.2">
      <c r="A1" s="9" t="s">
        <v>59</v>
      </c>
      <c r="B1" t="s">
        <v>64</v>
      </c>
      <c r="C1" s="9" t="s">
        <v>66</v>
      </c>
      <c r="D1" s="9" t="s">
        <v>141</v>
      </c>
      <c r="E1" s="3" t="s">
        <v>73</v>
      </c>
      <c r="F1" s="2" t="s">
        <v>107</v>
      </c>
      <c r="G1" s="4">
        <v>0</v>
      </c>
      <c r="H1" t="s">
        <v>27</v>
      </c>
      <c r="I1" t="s">
        <v>142</v>
      </c>
      <c r="K1" t="s">
        <v>10</v>
      </c>
      <c r="L1" s="30" t="s">
        <v>143</v>
      </c>
      <c r="M1" t="s">
        <v>144</v>
      </c>
      <c r="N1" t="s">
        <v>107</v>
      </c>
      <c r="O1" t="s">
        <v>145</v>
      </c>
    </row>
    <row r="2" spans="1:15" x14ac:dyDescent="0.2">
      <c r="A2" t="s">
        <v>144</v>
      </c>
      <c r="B2" t="s">
        <v>71</v>
      </c>
      <c r="C2" t="s">
        <v>146</v>
      </c>
      <c r="D2" s="2" t="s">
        <v>147</v>
      </c>
      <c r="E2" s="1" t="s">
        <v>74</v>
      </c>
      <c r="F2" s="2" t="s">
        <v>111</v>
      </c>
      <c r="G2" s="4">
        <v>0.7</v>
      </c>
      <c r="H2" t="s">
        <v>28</v>
      </c>
      <c r="I2" t="s">
        <v>148</v>
      </c>
      <c r="K2" t="s">
        <v>149</v>
      </c>
      <c r="L2" s="30" t="s">
        <v>150</v>
      </c>
      <c r="M2" t="s">
        <v>151</v>
      </c>
      <c r="N2" t="s">
        <v>109</v>
      </c>
      <c r="O2" t="s">
        <v>71</v>
      </c>
    </row>
    <row r="3" spans="1:15" x14ac:dyDescent="0.2">
      <c r="A3" t="s">
        <v>151</v>
      </c>
      <c r="C3" t="s">
        <v>152</v>
      </c>
      <c r="D3" s="2" t="s">
        <v>153</v>
      </c>
      <c r="E3" s="1" t="s">
        <v>154</v>
      </c>
      <c r="F3" s="2" t="s">
        <v>109</v>
      </c>
      <c r="G3" s="4">
        <v>0.3</v>
      </c>
      <c r="H3" t="s">
        <v>155</v>
      </c>
      <c r="I3" t="s">
        <v>156</v>
      </c>
      <c r="L3" s="30" t="s">
        <v>12</v>
      </c>
      <c r="M3" t="s">
        <v>157</v>
      </c>
      <c r="N3" t="s">
        <v>111</v>
      </c>
    </row>
    <row r="4" spans="1:15" x14ac:dyDescent="0.2">
      <c r="A4" t="s">
        <v>157</v>
      </c>
      <c r="C4" t="s">
        <v>158</v>
      </c>
      <c r="E4" s="1" t="s">
        <v>159</v>
      </c>
      <c r="H4" t="s">
        <v>160</v>
      </c>
      <c r="I4" t="s">
        <v>161</v>
      </c>
      <c r="L4" t="s">
        <v>162</v>
      </c>
    </row>
    <row r="5" spans="1:15" x14ac:dyDescent="0.2">
      <c r="A5" t="s">
        <v>163</v>
      </c>
      <c r="E5" s="1" t="s">
        <v>164</v>
      </c>
      <c r="H5" t="s">
        <v>165</v>
      </c>
      <c r="I5" t="s">
        <v>34</v>
      </c>
      <c r="L5" s="30" t="s">
        <v>166</v>
      </c>
    </row>
    <row r="6" spans="1:15" x14ac:dyDescent="0.2">
      <c r="E6" s="1" t="s">
        <v>167</v>
      </c>
      <c r="I6" t="s">
        <v>168</v>
      </c>
      <c r="L6" s="30" t="s">
        <v>169</v>
      </c>
    </row>
    <row r="7" spans="1:15" x14ac:dyDescent="0.2">
      <c r="E7" s="1" t="s">
        <v>170</v>
      </c>
      <c r="I7" t="s">
        <v>171</v>
      </c>
      <c r="L7" s="30" t="s">
        <v>172</v>
      </c>
    </row>
    <row r="8" spans="1:15" x14ac:dyDescent="0.2">
      <c r="E8" s="1" t="s">
        <v>173</v>
      </c>
      <c r="L8" s="30" t="s">
        <v>119</v>
      </c>
    </row>
    <row r="9" spans="1:15" x14ac:dyDescent="0.2">
      <c r="L9" s="30" t="s">
        <v>174</v>
      </c>
    </row>
    <row r="10" spans="1:15" x14ac:dyDescent="0.2">
      <c r="L10" s="30" t="s">
        <v>175</v>
      </c>
    </row>
    <row r="11" spans="1:15" x14ac:dyDescent="0.2">
      <c r="L11" s="30" t="s">
        <v>176</v>
      </c>
    </row>
    <row r="12" spans="1:15" x14ac:dyDescent="0.2">
      <c r="L12" s="30" t="s">
        <v>177</v>
      </c>
    </row>
    <row r="13" spans="1:15" x14ac:dyDescent="0.2">
      <c r="L13" s="30" t="s">
        <v>178</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2023-10-30T23:55:38Z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