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mc:AlternateContent xmlns:mc="http://schemas.openxmlformats.org/markup-compatibility/2006">
    <mc:Choice Requires="x15">
      <x15ac:absPath xmlns:x15ac="http://schemas.microsoft.com/office/spreadsheetml/2010/11/ac" url="https://gha2-my.sharepoint.com/personal/gromero_gha_com_co/Documents/1. CONTESTACIONES/CLAUDIA PILAR BELTRAN LUQUE/"/>
    </mc:Choice>
  </mc:AlternateContent>
  <xr:revisionPtr revIDLastSave="18" documentId="8_{5DBF355A-15BD-4398-A490-4D17D337E492}" xr6:coauthVersionLast="47" xr6:coauthVersionMax="47" xr10:uidLastSave="{60D13603-9C6F-402A-B3CE-B33168D3AB3D}"/>
  <bookViews>
    <workbookView xWindow="-120" yWindow="-120" windowWidth="24240" windowHeight="1302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 i="11" l="1"/>
  <c r="B17" i="11"/>
  <c r="B28" i="11" s="1"/>
  <c r="C11" i="11"/>
  <c r="C10" i="11"/>
  <c r="B7" i="10"/>
  <c r="B7" i="14"/>
  <c r="B6" i="14"/>
  <c r="B5" i="14"/>
  <c r="B4" i="14"/>
  <c r="B3" i="14"/>
  <c r="B2" i="14"/>
  <c r="B4" i="11"/>
  <c r="B5" i="11"/>
  <c r="B7" i="11"/>
  <c r="B3" i="11"/>
  <c r="B8" i="11"/>
  <c r="B4" i="10"/>
  <c r="B5" i="10"/>
  <c r="B6" i="10"/>
  <c r="B3" i="10"/>
</calcChain>
</file>

<file path=xl/sharedStrings.xml><?xml version="1.0" encoding="utf-8"?>
<sst xmlns="http://schemas.openxmlformats.org/spreadsheetml/2006/main" count="194" uniqueCount="153">
  <si>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</si>
  <si>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</si>
  <si>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</si>
  <si>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</si>
  <si>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</si>
  <si>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</si>
  <si>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</si>
  <si>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</si>
  <si>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</si>
  <si>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</si>
  <si>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</si>
  <si>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</si>
  <si>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</si>
  <si>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</si>
  <si>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</si>
  <si>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</si>
  <si>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</si>
  <si>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</si>
  <si>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</si>
  <si>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</si>
  <si>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</si>
  <si>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</si>
  <si>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</si>
  <si>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</si>
  <si>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</si>
  <si>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</si>
  <si>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</si>
  <si>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</si>
  <si>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</si>
  <si>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</si>
  <si>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</si>
  <si>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</si>
  <si>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</si>
  <si>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</si>
  <si>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</si>
  <si>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</si>
  <si>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</si>
  <si>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</si>
  <si>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</si>
  <si>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</si>
  <si>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</si>
  <si>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</si>
  <si>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</si>
  <si>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</si>
  <si>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</si>
  <si>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</si>
  <si>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</si>
  <si>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</si>
  <si>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</si>
  <si>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</si>
  <si>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</si>
  <si>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</si>
  <si>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</si>
  <si>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</si>
  <si>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</si>
  <si>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</si>
  <si>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</si>
  <si>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</si>
  <si>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</si>
  <si>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</si>
  <si>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</si>
  <si>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</si>
  <si>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</si>
  <si>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</si>
  <si>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</si>
  <si>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</si>
  <si>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</si>
  <si>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</si>
  <si>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</si>
  <si>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</si>
  <si>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</si>
  <si>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</si>
  <si>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</si>
  <si>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</si>
  <si>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</si>
  <si>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</si>
  <si>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</si>
  <si>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</si>
  <si>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</si>
  <si>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</si>
  <si>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</si>
  <si>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</si>
  <si>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</si>
  <si>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</si>
  <si>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</si>
  <si>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</si>
  <si>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</si>
  <si>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</si>
  <si>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</si>
  <si>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</si>
  <si>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</si>
  <si>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</si>
  <si>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</si>
  <si>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</si>
  <si>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</si>
  <si>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</si>
  <si>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</si>
  <si>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</si>
  <si>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</si>
  <si>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</si>
  <si>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</si>
  <si>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</si>
  <si>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</si>
  <si>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</si>
  <si>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</si>
  <si>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</si>
  <si>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</si>
  <si>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</si>
  <si>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</si>
  <si>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</si>
  <si>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</si>
  <si>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</si>
  <si>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</si>
  <si>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</si>
  <si>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</si>
  <si>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</si>
  <si>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</si>
  <si>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</si>
  <si>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</si>
  <si>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</si>
  <si>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</si>
  <si>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</si>
  <si>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</si>
  <si>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</si>
  <si>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</si>
  <si>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</si>
  <si>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</si>
  <si>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</si>
  <si>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</si>
  <si>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</si>
  <si>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</si>
  <si>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</si>
  <si>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</si>
  <si>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</si>
  <si>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</si>
  <si>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</si>
  <si>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</si>
  <si>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</si>
  <si>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</si>
  <si>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</si>
  <si>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</si>
  <si>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</si>
  <si>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</si>
  <si>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</si>
  <si>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AJR1734</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</si>
  <si>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 la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</si>
  <si>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05001310502620230038000</t>
  </si>
  <si>
    <t>JUZGADO 26 LABORAL DEL CIRCUITO DE MEDELLIN</t>
  </si>
  <si>
    <t>CLAUDIA PILAR BELTRAN LUQUE C.C. No. 51.821.917</t>
  </si>
  <si>
    <t>SEGÚN LOS HECHOS DE LA DEMANDA, LA SEÑORA CLAUDIA PILAR BELTRAN LUQUE C.C. No. 51.821.917 , SE AFILIÓ AL ISS EL 16/09/1987 Y POSTERIORMENTE SE TRASLADÓ A LA AFP PORVENIR S.A. EL 01/09/1996, QUE AL MOMENTO DEL TRASLADO EL ASESOR GUARDÓ SILENCIO SOBRE LA INFORMACION RESPECTO DEL TRASLADO DE REGIMEN, POR LO CUAL EXISTIÓ UN VICIO EN EL CONSENTIMIENTO POR LA INOBSERVANCIA AL DEBER DE INFORMACION Y QUE POR ELLO EL TRASLADO ES INEFICAZ Y NULO, Y QUE EN VIRTUD DE ELLO, SOLICITÓ LA INEFICACIA DE NULIDAD DE TRASLADO A LA AFP PORVENIR S.A. EL 07/11/2019, SIN EMBARGO, DICHA ENTIDAD NO HA DADO RESPUESTA. FINALMENTE INDICÓ QUE LAS MESADAS PENSIONALES QUE RECIBIRÍA EN AMBOS REGIMENES TIENEN UNA CONSIDERABLE DIFERENCIA.</t>
  </si>
  <si>
    <t>17/11/2023 (Auto admite llamamiento por estados)</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</si>
  <si>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del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vinculado al RAIS desde el 01/10/1996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	</t>
  </si>
  <si>
    <t>EXCEPCIONES PROPUESTAS EN LA DEMANDA:
1) EXCEPCIONES FORMULADAS POR QUIEN EFECTUÓ EL LLAMAMIENTO EN GARANTÍA A MI REPRESENTADA
2) AFILIACIÓN LIBRE Y ESPONTÁNEA DE LA SEÑORA CLAUDIA PILAR BELTRAN LUQUE AL RÉGIMEN DE AHORRO INDIVIDIAL CON SOLIDARIDAD. 
3) ERROR DE DERECHO NO VICIA EL CONSENTIMIENTO. 
4) PROHIBICIÓN DE TRASLADO DEL RÉGIMEN DE AHORRO INDIVIDUAL CON SOLIDARIDAD AL RÉGIMEN DE PRIMA MEDIA CON PRESTACIÓN DEFINIDA.
5) EL TRASLADO ENTRE ADMINISTRADORAS DEL RAIS DENOTA LA VOLUNTAD DEL AFILIADO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PRESCRIPCION
8) BUENA FE
9) GENÉRICA O INNOMINADA
EXCEPCIONES PROPUESTAS EN EL LLAMAMIENTO EN GARANTÍA:
1) ABUSO DEL DERECHO POR PARTE DE COLFONDOS S.A. AL LLAMAR EN GARANTÍA A ALLIANZ SEGUROS DE VIDA S.A. AÚN CUANDO LA AFP TIENE PLENO CONOCIMIENTO QUE NO LE ASISTE EL DERECHO DE OBTENER LA DEVOLUCIÓN Y/O RESTITUCIÓN DE LA PRIMA.
2) INEXISTENCIA DE OBLIGACIÓN DE RESTITUCIÓN DE LA PRIMA DEL SEGURO PREVISIONAL AL ESTAR DEBIDAMENTE DEVENGADA EN RAZÓN DEL RIESGO ASUMIDO.
3) INEXISTENCIA DE OBLIGACIÓN A CARGO DE ALLIANZ SEGUROS DE VIDA S.A. POR CUANTO LA PRIMA DEBE PAGARSE CON LOS RECURSO PROPIOS DE LA AFP CUANDO SE DECLARA LA INEFICACIA DE TRASLADO
4) LA INEFICACIA DEL ACTO DE TRASLADO NO CONLLEVA LA INVALIDEZ DEL CONTRATO DE SEGURO PREVISIONAL.
5) LA EVENTUAL DECLARATORIA DE INEFICACIA DE TRASLADO NO PUEDE AFECTAR A TERCEROS DE BUENA FE.
6) FALTA DE COBERTURA MATERIAL DE LA PÓLIZA DE SEGURO PREVISIONAL No. 0209000001.
7) PRESCRIPCIÓN EXTRAORDINARIA DE LA ACCIÓN DERIVADA DEL SEGURO
8) APLICACIÓN DE LAS CONDICIONES DEL SEGURO.
9) COBRO DE LO NO DEBIDO.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</si>
</sst>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42"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4">
    <cellStyle name="Moneda [0]" xfId="1" builtinId="7"/>
    <cellStyle name="Moneda [0] 2" xfId="3" xr:uid="{7F8FD5F2-11E7-43B9-BC17-FBA96FCBE040}"/>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topLeftCell="A13" zoomScale="70" zoomScaleNormal="70" workbookViewId="0">
      <selection activeCell="C20" sqref="C20"/>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9" t="s">
        <v>41</v>
      </c>
      <c r="B1" s="39"/>
      <c r="C1" s="39"/>
    </row>
    <row r="2" spans="1:3" x14ac:dyDescent="0.25">
      <c r="A2" s="5" t="s">
        <v>11</v>
      </c>
      <c r="B2" s="41" t="s">
        <v>146</v>
      </c>
      <c r="C2" s="42"/>
    </row>
    <row r="3" spans="1:3" x14ac:dyDescent="0.25">
      <c r="A3" s="5" t="s">
        <v>0</v>
      </c>
      <c r="B3" s="43" t="s">
        <v>147</v>
      </c>
      <c r="C3" s="44"/>
    </row>
    <row r="4" spans="1:3" x14ac:dyDescent="0.25">
      <c r="A4" s="5" t="s">
        <v>109</v>
      </c>
      <c r="B4" s="43" t="s">
        <v>137</v>
      </c>
      <c r="C4" s="44"/>
    </row>
    <row r="5" spans="1:3" ht="14.45" customHeight="1" x14ac:dyDescent="0.25">
      <c r="A5" s="5" t="s">
        <v>1</v>
      </c>
      <c r="B5" s="36" t="s">
        <v>148</v>
      </c>
      <c r="C5" s="36"/>
    </row>
    <row r="6" spans="1:3" x14ac:dyDescent="0.25">
      <c r="A6" s="5" t="s">
        <v>110</v>
      </c>
      <c r="B6" s="40" t="s">
        <v>134</v>
      </c>
      <c r="C6" s="40"/>
    </row>
    <row r="7" spans="1:3" x14ac:dyDescent="0.25">
      <c r="A7" s="5" t="s">
        <v>2</v>
      </c>
      <c r="B7" s="40" t="s">
        <v>142</v>
      </c>
      <c r="C7" s="40"/>
    </row>
    <row r="8" spans="1:3" x14ac:dyDescent="0.25">
      <c r="A8" s="5" t="s">
        <v>3</v>
      </c>
      <c r="B8" s="35">
        <v>35339</v>
      </c>
      <c r="C8" s="36"/>
    </row>
    <row r="9" spans="1:3" x14ac:dyDescent="0.25">
      <c r="A9" s="5" t="s">
        <v>4</v>
      </c>
      <c r="B9" s="36" t="s">
        <v>142</v>
      </c>
      <c r="C9" s="36"/>
    </row>
    <row r="10" spans="1:3" x14ac:dyDescent="0.25">
      <c r="A10" s="5" t="s">
        <v>5</v>
      </c>
      <c r="B10" s="36" t="s">
        <v>142</v>
      </c>
      <c r="C10" s="36"/>
    </row>
    <row r="11" spans="1:3" ht="23.25" customHeight="1" x14ac:dyDescent="0.25">
      <c r="A11" s="5" t="s">
        <v>27</v>
      </c>
      <c r="B11" s="37" t="s">
        <v>138</v>
      </c>
      <c r="C11" s="38"/>
    </row>
    <row r="12" spans="1:3" x14ac:dyDescent="0.25">
      <c r="A12" s="46" t="s">
        <v>120</v>
      </c>
      <c r="B12" s="40" t="s">
        <v>149</v>
      </c>
      <c r="C12" s="40"/>
    </row>
    <row r="13" spans="1:3" ht="30" customHeight="1" x14ac:dyDescent="0.25">
      <c r="A13" s="46"/>
      <c r="B13" s="40"/>
      <c r="C13" s="40"/>
    </row>
    <row r="14" spans="1:3" ht="73.5" customHeight="1" x14ac:dyDescent="0.25">
      <c r="A14" s="46"/>
      <c r="B14" s="40"/>
      <c r="C14" s="40"/>
    </row>
    <row r="15" spans="1:3" ht="30" x14ac:dyDescent="0.25">
      <c r="A15" s="5" t="s">
        <v>46</v>
      </c>
      <c r="B15" s="49" t="s">
        <v>143</v>
      </c>
      <c r="C15" s="50"/>
    </row>
    <row r="16" spans="1:3" ht="33.75" customHeight="1" x14ac:dyDescent="0.25">
      <c r="A16" s="51" t="s">
        <v>47</v>
      </c>
      <c r="B16" s="52" t="s">
        <v>48</v>
      </c>
      <c r="C16" s="52"/>
    </row>
    <row r="17" spans="1:3" ht="33.75" customHeight="1" x14ac:dyDescent="0.25">
      <c r="A17" s="51"/>
      <c r="B17" s="11" t="s">
        <v>49</v>
      </c>
      <c r="C17" s="6"/>
    </row>
    <row r="18" spans="1:3" ht="33.75" customHeight="1" x14ac:dyDescent="0.25">
      <c r="A18" s="51"/>
      <c r="B18" s="11" t="s">
        <v>50</v>
      </c>
      <c r="C18" s="6"/>
    </row>
    <row r="19" spans="1:3" x14ac:dyDescent="0.25">
      <c r="A19" s="51"/>
      <c r="B19" s="53" t="s">
        <v>51</v>
      </c>
      <c r="C19" s="54"/>
    </row>
    <row r="20" spans="1:3" x14ac:dyDescent="0.25">
      <c r="A20" s="51"/>
      <c r="B20" s="11"/>
      <c r="C20" s="6"/>
    </row>
    <row r="21" spans="1:3" x14ac:dyDescent="0.25">
      <c r="A21" s="51"/>
      <c r="B21" s="11"/>
      <c r="C21" s="6"/>
    </row>
    <row r="22" spans="1:3" x14ac:dyDescent="0.25">
      <c r="A22" s="51"/>
      <c r="B22" s="53" t="s">
        <v>108</v>
      </c>
      <c r="C22" s="54"/>
    </row>
    <row r="23" spans="1:3" x14ac:dyDescent="0.25">
      <c r="A23" s="51"/>
      <c r="B23" s="11"/>
      <c r="C23" s="16"/>
    </row>
    <row r="24" spans="1:3" x14ac:dyDescent="0.25">
      <c r="A24" s="5" t="s">
        <v>6</v>
      </c>
      <c r="B24" s="40" t="s">
        <v>139</v>
      </c>
      <c r="C24" s="40"/>
    </row>
    <row r="25" spans="1:3" x14ac:dyDescent="0.25">
      <c r="A25" s="5" t="s">
        <v>7</v>
      </c>
      <c r="B25" s="40" t="s">
        <v>140</v>
      </c>
      <c r="C25" s="40"/>
    </row>
    <row r="26" spans="1:3" x14ac:dyDescent="0.25">
      <c r="A26" s="5" t="s">
        <v>8</v>
      </c>
      <c r="B26" s="40" t="s">
        <v>141</v>
      </c>
      <c r="C26" s="40"/>
    </row>
    <row r="27" spans="1:3" x14ac:dyDescent="0.25">
      <c r="A27" s="5" t="s">
        <v>42</v>
      </c>
      <c r="B27" s="47">
        <v>45139</v>
      </c>
      <c r="C27" s="48"/>
    </row>
    <row r="28" spans="1:3" x14ac:dyDescent="0.25">
      <c r="A28" s="5" t="s">
        <v>9</v>
      </c>
      <c r="B28" s="45" t="s">
        <v>150</v>
      </c>
      <c r="C28" s="45"/>
    </row>
    <row r="29" spans="1:3" x14ac:dyDescent="0.25">
      <c r="A29" s="5" t="s">
        <v>10</v>
      </c>
      <c r="B29" s="45">
        <v>45265</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5" t="s">
        <v>40</v>
      </c>
      <c r="B1" s="55"/>
      <c r="C1" s="55"/>
    </row>
    <row r="2" spans="1:3" x14ac:dyDescent="0.25">
      <c r="A2" s="13" t="s">
        <v>25</v>
      </c>
      <c r="B2" s="56" t="s">
        <v>135</v>
      </c>
      <c r="C2" s="57"/>
    </row>
    <row r="3" spans="1:3" x14ac:dyDescent="0.25">
      <c r="A3" s="5" t="s">
        <v>11</v>
      </c>
      <c r="B3" s="40" t="str">
        <f>'GENERALES NOTA 322'!B2:C2</f>
        <v>05001310502620230038000</v>
      </c>
      <c r="C3" s="40"/>
    </row>
    <row r="4" spans="1:3" x14ac:dyDescent="0.25">
      <c r="A4" s="5" t="s">
        <v>0</v>
      </c>
      <c r="B4" s="40" t="str">
        <f>'GENERALES NOTA 322'!B3:C3</f>
        <v>JUZGADO 26 LABORAL DEL CIRCUITO DE MEDELLIN</v>
      </c>
      <c r="C4" s="40"/>
    </row>
    <row r="5" spans="1:3" x14ac:dyDescent="0.25">
      <c r="A5" s="5" t="s">
        <v>109</v>
      </c>
      <c r="B5" s="40" t="str">
        <f>'GENERALES NOTA 322'!B4:C4</f>
        <v>COLFONDOS Y OTRO</v>
      </c>
      <c r="C5" s="40"/>
    </row>
    <row r="6" spans="1:3" x14ac:dyDescent="0.25">
      <c r="A6" s="5" t="s">
        <v>1</v>
      </c>
      <c r="B6" s="40" t="str">
        <f>'GENERALES NOTA 322'!B5:C5</f>
        <v>CLAUDIA PILAR BELTRAN LUQUE C.C. No. 51.821.917</v>
      </c>
      <c r="C6" s="40"/>
    </row>
    <row r="7" spans="1:3" x14ac:dyDescent="0.25">
      <c r="A7" s="5" t="s">
        <v>110</v>
      </c>
      <c r="B7" s="40" t="str">
        <f>'GENERALES NOTA 322'!B6:C6</f>
        <v>LLAMADA EN GARANTIA</v>
      </c>
      <c r="C7" s="40"/>
    </row>
    <row r="8" spans="1:3" x14ac:dyDescent="0.25">
      <c r="A8" s="13" t="s">
        <v>26</v>
      </c>
      <c r="B8" s="40"/>
      <c r="C8" s="40"/>
    </row>
    <row r="9" spans="1:3" x14ac:dyDescent="0.25">
      <c r="A9" s="13" t="s">
        <v>27</v>
      </c>
      <c r="B9" s="40"/>
      <c r="C9" s="40"/>
    </row>
    <row r="10" spans="1:3" x14ac:dyDescent="0.25">
      <c r="A10" s="13" t="s">
        <v>77</v>
      </c>
      <c r="B10" s="56"/>
      <c r="C10" s="58"/>
    </row>
    <row r="11" spans="1:3" x14ac:dyDescent="0.25">
      <c r="A11" s="13" t="s">
        <v>116</v>
      </c>
      <c r="B11" s="56"/>
      <c r="C11" s="57"/>
    </row>
    <row r="12" spans="1:3" x14ac:dyDescent="0.25">
      <c r="A12" s="13" t="s">
        <v>60</v>
      </c>
      <c r="B12" s="43"/>
      <c r="C12" s="44"/>
    </row>
    <row r="13" spans="1:3" x14ac:dyDescent="0.25">
      <c r="A13" s="13" t="s">
        <v>28</v>
      </c>
      <c r="B13" s="40"/>
      <c r="C13" s="40"/>
    </row>
    <row r="14" spans="1:3" x14ac:dyDescent="0.25">
      <c r="A14" s="13" t="s">
        <v>29</v>
      </c>
      <c r="B14" s="40"/>
      <c r="C14" s="40"/>
    </row>
    <row r="15" spans="1:3" x14ac:dyDescent="0.25">
      <c r="A15" s="13" t="s">
        <v>30</v>
      </c>
      <c r="B15" s="40"/>
      <c r="C15" s="40"/>
    </row>
    <row r="16" spans="1:3" x14ac:dyDescent="0.25">
      <c r="A16" s="59" t="s">
        <v>31</v>
      </c>
      <c r="B16" s="40"/>
      <c r="C16" s="40"/>
    </row>
    <row r="17" spans="1:3" x14ac:dyDescent="0.25">
      <c r="A17" s="60"/>
      <c r="B17" s="9" t="s">
        <v>39</v>
      </c>
      <c r="C17" s="10" t="s">
        <v>15</v>
      </c>
    </row>
    <row r="18" spans="1:3" x14ac:dyDescent="0.25">
      <c r="A18" s="60"/>
      <c r="B18" s="11"/>
      <c r="C18" s="11"/>
    </row>
    <row r="19" spans="1:3" x14ac:dyDescent="0.25">
      <c r="A19" s="60"/>
      <c r="B19" s="11"/>
      <c r="C19" s="11"/>
    </row>
    <row r="20" spans="1:3" x14ac:dyDescent="0.25">
      <c r="A20" s="60"/>
      <c r="B20" s="11"/>
      <c r="C20" s="11"/>
    </row>
    <row r="21" spans="1:3" x14ac:dyDescent="0.25">
      <c r="A21" s="13" t="s">
        <v>24</v>
      </c>
      <c r="B21" s="40"/>
      <c r="C21" s="40"/>
    </row>
    <row r="22" spans="1:3" x14ac:dyDescent="0.25">
      <c r="A22" s="13" t="s">
        <v>61</v>
      </c>
      <c r="B22" s="43"/>
      <c r="C22" s="44"/>
    </row>
    <row r="23" spans="1:3" x14ac:dyDescent="0.25">
      <c r="A23" s="13" t="s">
        <v>16</v>
      </c>
      <c r="B23" s="40"/>
      <c r="C23" s="40"/>
    </row>
    <row r="24" spans="1:3" x14ac:dyDescent="0.25">
      <c r="A24" s="13" t="s">
        <v>75</v>
      </c>
      <c r="B24" s="40"/>
      <c r="C24" s="40"/>
    </row>
    <row r="25" spans="1:3" x14ac:dyDescent="0.25">
      <c r="A25" s="13" t="s">
        <v>38</v>
      </c>
      <c r="B25" s="40"/>
      <c r="C25" s="40"/>
    </row>
    <row r="26" spans="1:3" x14ac:dyDescent="0.25">
      <c r="A26" s="12" t="s">
        <v>76</v>
      </c>
      <c r="B26" s="40"/>
      <c r="C26" s="40"/>
    </row>
    <row r="27" spans="1:3" x14ac:dyDescent="0.25">
      <c r="A27" s="61" t="s">
        <v>64</v>
      </c>
      <c r="B27" s="61"/>
      <c r="C27" s="61"/>
    </row>
    <row r="28" spans="1:3" ht="14.45" customHeight="1" x14ac:dyDescent="0.25">
      <c r="A28" s="62" t="s">
        <v>37</v>
      </c>
      <c r="B28" s="63"/>
      <c r="C28" s="31"/>
    </row>
    <row r="29" spans="1:3" ht="14.45" customHeight="1" x14ac:dyDescent="0.25">
      <c r="A29" s="64" t="s">
        <v>36</v>
      </c>
      <c r="B29" s="65"/>
      <c r="C29" s="31"/>
    </row>
    <row r="30" spans="1:3" ht="14.45" customHeight="1" x14ac:dyDescent="0.25">
      <c r="A30" s="64" t="s">
        <v>35</v>
      </c>
      <c r="B30" s="65"/>
      <c r="C30" s="32"/>
    </row>
    <row r="31" spans="1:3" ht="14.45" customHeight="1" x14ac:dyDescent="0.25">
      <c r="A31" s="64" t="s">
        <v>13</v>
      </c>
      <c r="B31" s="65"/>
      <c r="C31" s="31"/>
    </row>
    <row r="32" spans="1:3" x14ac:dyDescent="0.25">
      <c r="A32" s="64" t="s">
        <v>14</v>
      </c>
      <c r="B32" s="65"/>
      <c r="C32" s="31"/>
    </row>
    <row r="33" spans="1:3" ht="14.45" customHeight="1" x14ac:dyDescent="0.25">
      <c r="A33" s="64" t="s">
        <v>34</v>
      </c>
      <c r="B33" s="65"/>
      <c r="C33" s="31"/>
    </row>
    <row r="34" spans="1:3" ht="14.45" customHeight="1" x14ac:dyDescent="0.25">
      <c r="A34" s="64" t="s">
        <v>94</v>
      </c>
      <c r="B34" s="65"/>
      <c r="C34" s="33"/>
    </row>
    <row r="35" spans="1:3" x14ac:dyDescent="0.25">
      <c r="A35" s="62" t="s">
        <v>106</v>
      </c>
      <c r="B35" s="63"/>
      <c r="C35" s="34"/>
    </row>
    <row r="36" spans="1:3" x14ac:dyDescent="0.25">
      <c r="A36" s="67" t="s">
        <v>88</v>
      </c>
      <c r="B36" s="67"/>
      <c r="C36" s="67"/>
    </row>
    <row r="37" spans="1:3" x14ac:dyDescent="0.25">
      <c r="A37" s="66" t="s">
        <v>89</v>
      </c>
      <c r="B37" s="66"/>
      <c r="C37" s="11"/>
    </row>
    <row r="38" spans="1:3" x14ac:dyDescent="0.25">
      <c r="A38" s="66" t="s">
        <v>90</v>
      </c>
      <c r="B38" s="66"/>
      <c r="C38" s="11"/>
    </row>
    <row r="39" spans="1:3" x14ac:dyDescent="0.25">
      <c r="A39" s="66" t="s">
        <v>91</v>
      </c>
      <c r="B39" s="66"/>
      <c r="C39" s="11"/>
    </row>
    <row r="40" spans="1:3" x14ac:dyDescent="0.25">
      <c r="A40" s="66" t="s">
        <v>92</v>
      </c>
      <c r="B40" s="66"/>
      <c r="C40" s="11"/>
    </row>
    <row r="41" spans="1:3" x14ac:dyDescent="0.25">
      <c r="A41" s="66" t="s">
        <v>93</v>
      </c>
      <c r="B41" s="66"/>
      <c r="C41" s="11"/>
    </row>
    <row r="42" spans="1:3" x14ac:dyDescent="0.25">
      <c r="A42" s="66" t="s">
        <v>95</v>
      </c>
      <c r="B42" s="66"/>
      <c r="C42" s="11"/>
    </row>
    <row r="43" spans="1:3" x14ac:dyDescent="0.25">
      <c r="A43" s="66" t="s">
        <v>96</v>
      </c>
      <c r="B43" s="66"/>
      <c r="C43" s="11"/>
    </row>
    <row r="44" spans="1:3" x14ac:dyDescent="0.25">
      <c r="A44" s="66" t="s">
        <v>97</v>
      </c>
      <c r="B44" s="66"/>
      <c r="C44" s="11"/>
    </row>
    <row r="45" spans="1:3" x14ac:dyDescent="0.25">
      <c r="A45" s="66" t="s">
        <v>98</v>
      </c>
      <c r="B45" s="66"/>
      <c r="C45" s="11"/>
    </row>
    <row r="46" spans="1:3" x14ac:dyDescent="0.25">
      <c r="A46" s="66" t="s">
        <v>99</v>
      </c>
      <c r="B46" s="66"/>
      <c r="C46" s="11"/>
    </row>
    <row r="47" spans="1:3" x14ac:dyDescent="0.25">
      <c r="A47" s="66" t="s">
        <v>100</v>
      </c>
      <c r="B47" s="66"/>
      <c r="C47" s="11"/>
    </row>
    <row r="48" spans="1:3" x14ac:dyDescent="0.25">
      <c r="A48" s="66" t="s">
        <v>101</v>
      </c>
      <c r="B48" s="66"/>
      <c r="C48" s="11"/>
    </row>
    <row r="49" spans="1:3" x14ac:dyDescent="0.25">
      <c r="A49" s="66" t="s">
        <v>102</v>
      </c>
      <c r="B49" s="66"/>
      <c r="C49" s="11"/>
    </row>
    <row r="50" spans="1:3" x14ac:dyDescent="0.25">
      <c r="A50" s="66" t="s">
        <v>103</v>
      </c>
      <c r="B50" s="66"/>
      <c r="C50" s="11"/>
    </row>
    <row r="51" spans="1:3" x14ac:dyDescent="0.25">
      <c r="A51" s="66" t="s">
        <v>104</v>
      </c>
      <c r="B51" s="66"/>
      <c r="C51" s="11"/>
    </row>
    <row r="52" spans="1:3" x14ac:dyDescent="0.25">
      <c r="A52" s="66" t="s">
        <v>105</v>
      </c>
      <c r="B52" s="66"/>
      <c r="C52" s="11"/>
    </row>
    <row r="53" spans="1:3" x14ac:dyDescent="0.25">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7" sqref="C27"/>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5" t="s">
        <v>43</v>
      </c>
      <c r="B1" s="55"/>
      <c r="C1" s="55"/>
    </row>
    <row r="2" spans="1:6" x14ac:dyDescent="0.25">
      <c r="A2" s="20" t="s">
        <v>25</v>
      </c>
      <c r="B2" s="85" t="s">
        <v>144</v>
      </c>
      <c r="C2" s="86"/>
    </row>
    <row r="3" spans="1:6" x14ac:dyDescent="0.25">
      <c r="A3" s="21" t="s">
        <v>11</v>
      </c>
      <c r="B3" s="87" t="str">
        <f>'GENERALES NOTA 322'!B2:C2</f>
        <v>05001310502620230038000</v>
      </c>
      <c r="C3" s="87"/>
    </row>
    <row r="4" spans="1:6" x14ac:dyDescent="0.25">
      <c r="A4" s="21" t="s">
        <v>0</v>
      </c>
      <c r="B4" s="87" t="str">
        <f>'GENERALES NOTA 322'!B3:C3</f>
        <v>JUZGADO 26 LABORAL DEL CIRCUITO DE MEDELLIN</v>
      </c>
      <c r="C4" s="87"/>
    </row>
    <row r="5" spans="1:6" x14ac:dyDescent="0.25">
      <c r="A5" s="21" t="s">
        <v>109</v>
      </c>
      <c r="B5" s="87" t="str">
        <f>'GENERALES NOTA 322'!B4:C4</f>
        <v>COLFONDOS Y OTRO</v>
      </c>
      <c r="C5" s="87"/>
    </row>
    <row r="6" spans="1:6" ht="14.45" customHeight="1" x14ac:dyDescent="0.25">
      <c r="A6" s="21" t="s">
        <v>1</v>
      </c>
      <c r="B6" s="87" t="str">
        <f>'GENERALES NOTA 322'!B5:C5</f>
        <v>CLAUDIA PILAR BELTRAN LUQUE C.C. No. 51.821.917</v>
      </c>
      <c r="C6" s="87"/>
    </row>
    <row r="7" spans="1:6" x14ac:dyDescent="0.25">
      <c r="A7" s="21" t="s">
        <v>110</v>
      </c>
      <c r="B7" s="87" t="str">
        <f>'GENERALES NOTA 322'!B6:C6</f>
        <v>LLAMADA EN GARANTIA</v>
      </c>
      <c r="C7" s="87"/>
    </row>
    <row r="8" spans="1:6" ht="30" x14ac:dyDescent="0.25">
      <c r="A8" s="21" t="s">
        <v>46</v>
      </c>
      <c r="B8" s="83" t="str">
        <f>'GENERALES NOTA 322'!B15:C15</f>
        <v>NO ES POSIBLE CUANTIFICAR LAS PRETENSIONES DE LA DEMANDA EN ATENCIÓN A LA NATURALEZA DEL PROCESO.</v>
      </c>
      <c r="C8" s="84"/>
    </row>
    <row r="9" spans="1:6" x14ac:dyDescent="0.25">
      <c r="A9" s="88" t="s">
        <v>47</v>
      </c>
      <c r="B9" s="72" t="s">
        <v>48</v>
      </c>
      <c r="C9" s="73"/>
    </row>
    <row r="10" spans="1:6" x14ac:dyDescent="0.25">
      <c r="A10" s="88"/>
      <c r="B10" s="22" t="s">
        <v>49</v>
      </c>
      <c r="C10" s="19">
        <f>'GENERALES NOTA 322'!C17</f>
        <v>0</v>
      </c>
    </row>
    <row r="11" spans="1:6" x14ac:dyDescent="0.25">
      <c r="A11" s="88"/>
      <c r="B11" s="22" t="s">
        <v>50</v>
      </c>
      <c r="C11" s="19">
        <f>'GENERALES NOTA 322'!C18</f>
        <v>0</v>
      </c>
    </row>
    <row r="12" spans="1:6" x14ac:dyDescent="0.25">
      <c r="A12" s="88"/>
      <c r="B12" s="72"/>
      <c r="C12" s="73"/>
    </row>
    <row r="13" spans="1:6" x14ac:dyDescent="0.25">
      <c r="A13" s="88"/>
      <c r="B13" s="22" t="s">
        <v>112</v>
      </c>
      <c r="C13" s="24"/>
    </row>
    <row r="14" spans="1:6" x14ac:dyDescent="0.25">
      <c r="A14" s="88"/>
      <c r="B14" s="22" t="s">
        <v>113</v>
      </c>
      <c r="C14" s="24"/>
      <c r="E14" t="s">
        <v>59</v>
      </c>
      <c r="F14" s="17">
        <v>0.7</v>
      </c>
    </row>
    <row r="15" spans="1:6" x14ac:dyDescent="0.25">
      <c r="A15" s="23" t="s">
        <v>44</v>
      </c>
      <c r="B15" s="85" t="s">
        <v>57</v>
      </c>
      <c r="C15" s="86"/>
    </row>
    <row r="16" spans="1:6" ht="15" customHeight="1" x14ac:dyDescent="0.25">
      <c r="A16" s="21" t="s">
        <v>45</v>
      </c>
      <c r="B16" s="75" t="s">
        <v>151</v>
      </c>
      <c r="C16" s="76"/>
    </row>
    <row r="17" spans="1:3" ht="28.5" customHeight="1" x14ac:dyDescent="0.25">
      <c r="A17" s="14" t="s">
        <v>52</v>
      </c>
      <c r="B17" s="74">
        <f>((C19+C20+C22+C23)-C26)*C25*C27</f>
        <v>0</v>
      </c>
      <c r="C17" s="74"/>
    </row>
    <row r="18" spans="1:3" x14ac:dyDescent="0.25">
      <c r="A18" s="23" t="s">
        <v>53</v>
      </c>
      <c r="B18" s="77" t="s">
        <v>48</v>
      </c>
      <c r="C18" s="78"/>
    </row>
    <row r="19" spans="1:3" x14ac:dyDescent="0.25">
      <c r="A19" s="70"/>
      <c r="B19" s="22" t="s">
        <v>49</v>
      </c>
      <c r="C19" s="19">
        <v>0</v>
      </c>
    </row>
    <row r="20" spans="1:3" x14ac:dyDescent="0.25">
      <c r="A20" s="71"/>
      <c r="B20" s="22" t="s">
        <v>50</v>
      </c>
      <c r="C20" s="19">
        <v>0</v>
      </c>
    </row>
    <row r="21" spans="1:3" x14ac:dyDescent="0.25">
      <c r="A21" s="71"/>
      <c r="B21" s="72" t="s">
        <v>51</v>
      </c>
      <c r="C21" s="73"/>
    </row>
    <row r="22" spans="1:3" x14ac:dyDescent="0.25">
      <c r="A22" s="71"/>
      <c r="B22" s="22" t="s">
        <v>112</v>
      </c>
      <c r="C22" s="19">
        <v>0</v>
      </c>
    </row>
    <row r="23" spans="1:3" ht="45" x14ac:dyDescent="0.25">
      <c r="A23" s="71"/>
      <c r="B23" s="22" t="s">
        <v>114</v>
      </c>
      <c r="C23" s="19">
        <v>0</v>
      </c>
    </row>
    <row r="24" spans="1:3" x14ac:dyDescent="0.25">
      <c r="A24" s="71"/>
      <c r="B24" s="72" t="s">
        <v>115</v>
      </c>
      <c r="C24" s="73"/>
    </row>
    <row r="25" spans="1:3" x14ac:dyDescent="0.25">
      <c r="A25" s="25"/>
      <c r="B25" s="22" t="s">
        <v>127</v>
      </c>
      <c r="C25" s="26">
        <v>0</v>
      </c>
    </row>
    <row r="26" spans="1:3" x14ac:dyDescent="0.25">
      <c r="A26" s="27"/>
      <c r="B26" s="22" t="s">
        <v>116</v>
      </c>
      <c r="C26" s="28">
        <v>0</v>
      </c>
    </row>
    <row r="27" spans="1:3" x14ac:dyDescent="0.25">
      <c r="A27" s="27"/>
      <c r="B27" s="22" t="s">
        <v>136</v>
      </c>
      <c r="C27" s="26">
        <v>0</v>
      </c>
    </row>
    <row r="28" spans="1:3" x14ac:dyDescent="0.25">
      <c r="A28" s="18" t="s">
        <v>107</v>
      </c>
      <c r="B28" s="74">
        <f>IFERROR(B17*(VLOOKUP(B15,Hoja2!$G$1:$H$6,2,0)),16666)</f>
        <v>16666</v>
      </c>
      <c r="C28" s="74"/>
    </row>
    <row r="29" spans="1:3" ht="30" x14ac:dyDescent="0.25">
      <c r="A29" s="21" t="s">
        <v>54</v>
      </c>
      <c r="B29" s="79" t="s">
        <v>145</v>
      </c>
      <c r="C29" s="80"/>
    </row>
    <row r="30" spans="1:3" ht="30" x14ac:dyDescent="0.25">
      <c r="A30" s="21" t="s">
        <v>55</v>
      </c>
      <c r="B30" s="81" t="s">
        <v>152</v>
      </c>
      <c r="C30" s="82"/>
    </row>
    <row r="31" spans="1:3" ht="18.75" x14ac:dyDescent="0.25">
      <c r="A31" s="29" t="s">
        <v>117</v>
      </c>
      <c r="B31" s="29"/>
      <c r="C31" s="29"/>
    </row>
    <row r="32" spans="1:3" x14ac:dyDescent="0.25">
      <c r="A32" s="30" t="s">
        <v>118</v>
      </c>
      <c r="B32" s="69"/>
      <c r="C32" s="69"/>
    </row>
    <row r="33" spans="1:3" x14ac:dyDescent="0.25">
      <c r="A33" s="30" t="s">
        <v>119</v>
      </c>
      <c r="B33" s="69"/>
      <c r="C33" s="69"/>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5:C15"/>
    <mergeCell ref="B2:C2"/>
    <mergeCell ref="B3:C3"/>
    <mergeCell ref="B4:C4"/>
    <mergeCell ref="B5:C5"/>
    <mergeCell ref="B6:C6"/>
    <mergeCell ref="B7:C7"/>
    <mergeCell ref="A9:A14"/>
    <mergeCell ref="B9:C9"/>
    <mergeCell ref="B12:C12"/>
    <mergeCell ref="B16:C16"/>
    <mergeCell ref="B18:C18"/>
    <mergeCell ref="B17:C17"/>
    <mergeCell ref="B32:C32"/>
    <mergeCell ref="B29:C29"/>
    <mergeCell ref="B30:C30"/>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5" t="s">
        <v>56</v>
      </c>
      <c r="B1" s="55"/>
      <c r="C1" s="55"/>
    </row>
    <row r="2" spans="1:3" ht="17.100000000000001" customHeight="1" x14ac:dyDescent="0.25">
      <c r="A2" s="13" t="s">
        <v>25</v>
      </c>
      <c r="B2" s="56" t="str">
        <f>'[2]AUTOS NOTA 321'!B2:C2</f>
        <v xml:space="preserve">SINIESTRO   LEGIS </v>
      </c>
      <c r="C2" s="57"/>
    </row>
    <row r="3" spans="1:3" ht="15.95" customHeight="1" x14ac:dyDescent="0.25">
      <c r="A3" s="5" t="s">
        <v>11</v>
      </c>
      <c r="B3" s="40" t="str">
        <f>'GENERALES NOTA 322'!B2:C2</f>
        <v>05001310502620230038000</v>
      </c>
      <c r="C3" s="40"/>
    </row>
    <row r="4" spans="1:3" x14ac:dyDescent="0.25">
      <c r="A4" s="5" t="s">
        <v>0</v>
      </c>
      <c r="B4" s="40" t="str">
        <f>'GENERALES NOTA 322'!B3:C3</f>
        <v>JUZGADO 26 LABORAL DEL CIRCUITO DE MEDELLIN</v>
      </c>
      <c r="C4" s="40"/>
    </row>
    <row r="5" spans="1:3" ht="29.1" customHeight="1" x14ac:dyDescent="0.25">
      <c r="A5" s="5" t="s">
        <v>109</v>
      </c>
      <c r="B5" s="40" t="str">
        <f>'GENERALES NOTA 322'!B4:C4</f>
        <v>COLFONDOS Y OTRO</v>
      </c>
      <c r="C5" s="40"/>
    </row>
    <row r="6" spans="1:3" x14ac:dyDescent="0.25">
      <c r="A6" s="5" t="s">
        <v>1</v>
      </c>
      <c r="B6" s="40" t="str">
        <f>'GENERALES NOTA 322'!B5:C5</f>
        <v>CLAUDIA PILAR BELTRAN LUQUE C.C. No. 51.821.917</v>
      </c>
      <c r="C6" s="40"/>
    </row>
    <row r="7" spans="1:3" ht="43.5" customHeight="1" x14ac:dyDescent="0.25">
      <c r="A7" s="5" t="s">
        <v>110</v>
      </c>
      <c r="B7" s="40" t="str">
        <f>'GENERALES NOTA 322'!B6:C6</f>
        <v>LLAMADA EN GARANTIA</v>
      </c>
      <c r="C7" s="40"/>
    </row>
    <row r="8" spans="1:3" x14ac:dyDescent="0.25">
      <c r="A8" s="5" t="s">
        <v>121</v>
      </c>
      <c r="B8" s="40"/>
      <c r="C8" s="40"/>
    </row>
    <row r="9" spans="1:3" x14ac:dyDescent="0.25">
      <c r="A9" s="15" t="s">
        <v>53</v>
      </c>
      <c r="B9" s="89"/>
      <c r="C9" s="89"/>
    </row>
    <row r="10" spans="1:3" x14ac:dyDescent="0.25">
      <c r="A10" s="15" t="s">
        <v>122</v>
      </c>
      <c r="B10" s="40"/>
      <c r="C10" s="40"/>
    </row>
    <row r="11" spans="1:3" ht="30" x14ac:dyDescent="0.25">
      <c r="A11" s="15" t="s">
        <v>123</v>
      </c>
      <c r="B11" s="90"/>
      <c r="C11" s="68"/>
    </row>
    <row r="12" spans="1:3" ht="60" x14ac:dyDescent="0.25">
      <c r="A12" s="5" t="s">
        <v>65</v>
      </c>
      <c r="B12" s="40"/>
      <c r="C12" s="40"/>
    </row>
    <row r="13" spans="1:3" ht="60" x14ac:dyDescent="0.25">
      <c r="A13" s="5" t="s">
        <v>66</v>
      </c>
      <c r="B13" s="40"/>
      <c r="C13" s="40"/>
    </row>
    <row r="14" spans="1:3" x14ac:dyDescent="0.25">
      <c r="A14" s="5" t="s">
        <v>67</v>
      </c>
      <c r="B14" s="11"/>
      <c r="C14" s="11"/>
    </row>
    <row r="15" spans="1:3" x14ac:dyDescent="0.25">
      <c r="A15" s="15" t="s">
        <v>124</v>
      </c>
      <c r="B15" s="40"/>
      <c r="C15" s="40"/>
    </row>
    <row r="16" spans="1:3" x14ac:dyDescent="0.25">
      <c r="A16" s="11" t="s">
        <v>125</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Giovanna Carolina Romero Ciodaro</cp:lastModifiedBy>
  <dcterms:created xsi:type="dcterms:W3CDTF">2020-12-07T14:41:17Z</dcterms:created>
  <dcterms:modified xsi:type="dcterms:W3CDTF">2023-12-05T22:03:57Z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