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211"/>
  <workbookPr codeName="ThisWorkbook"/>
  <mc:AlternateContent xmlns:mc="http://schemas.openxmlformats.org/markup-compatibility/2006">
    <mc:Choice Requires="x15">
      <x15ac:absPath xmlns:x15ac="http://schemas.microsoft.com/office/spreadsheetml/2010/11/ac" url="/Users/luisa/Downloads/"/>
    </mc:Choice>
  </mc:AlternateContent>
  <xr:revisionPtr revIDLastSave="0" documentId="13_ncr:1_{4A9E8874-0FAB-9F4B-B411-885941C5E24E}" xr6:coauthVersionLast="47" xr6:coauthVersionMax="47" xr10:uidLastSave="{00000000-0000-0000-0000-000000000000}"/>
  <bookViews>
    <workbookView xWindow="0" yWindow="500" windowWidth="28800" windowHeight="16380" activeTab="2" xr2:uid="{00000000-000D-0000-FFFF-FFFF00000000}"/>
  </bookViews>
  <sheets>
    <sheet name="AUTOS  NOTA 322" sheetId="1" r:id="rId1"/>
    <sheet name="AUTOS NOTA 321" sheetId="7" r:id="rId2"/>
    <sheet name="AUTOS NOTA 324" sheetId="8" r:id="rId3"/>
    <sheet name="TASACION " sheetId="10" state="hidden" r:id="rId4"/>
    <sheet name="AUTOS NOTA 325" sheetId="9" r:id="rId5"/>
    <sheet name="Hoja2" sheetId="6" state="hidden" r:id="rId6"/>
  </sheets>
  <externalReferences>
    <externalReference r:id="rId7"/>
  </externalReferences>
  <definedNames>
    <definedName name="Posición">[1]Hoja1!$S$3:$S$4</definedName>
    <definedName name="Probabilidad">[1]Parametros!$A$3:$A$5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B8" i="7" l="1"/>
  <c r="B20" i="8"/>
  <c r="B39" i="8" s="1"/>
  <c r="B10" i="9" l="1"/>
  <c r="B2" i="8" l="1"/>
  <c r="B2" i="9" s="1"/>
  <c r="B8" i="9" l="1"/>
  <c r="B7" i="9"/>
  <c r="B6" i="9"/>
  <c r="B5" i="9"/>
  <c r="B4" i="9"/>
  <c r="B3" i="9"/>
  <c r="B8" i="8"/>
  <c r="B7" i="8"/>
  <c r="B6" i="8"/>
  <c r="B5" i="8"/>
  <c r="B4" i="8"/>
  <c r="B3" i="8"/>
  <c r="B4" i="7" l="1"/>
  <c r="B5" i="7"/>
  <c r="B6" i="7"/>
  <c r="B7" i="7"/>
  <c r="B3" i="7"/>
  <c r="B9" i="8"/>
  <c r="B11" i="9" l="1"/>
</calcChain>
</file>

<file path=xl/sharedStrings.xml><?xml version="1.0" encoding="utf-8"?>
<sst xmlns="http://schemas.openxmlformats.org/spreadsheetml/2006/main" count="249" uniqueCount="185">
  <si>
    <t>SOLICITUD DE ANTECEDENTES -ABOGADO EXTERNO-</t>
  </si>
  <si>
    <t>Radicado(23 digitos)</t>
  </si>
  <si>
    <t>768343103001-2023-00214-00</t>
  </si>
  <si>
    <t>Juzgado</t>
  </si>
  <si>
    <t>Juzgado Primero (1°) Civil del Circuito de Tuluá</t>
  </si>
  <si>
    <t>Demandados</t>
  </si>
  <si>
    <t>ALLIANZ SEGUROS S.A., JUAN CARLOS PAREJA ÁLVAREZ, JUAN CAMILO PAREJA QUINTERO</t>
  </si>
  <si>
    <t xml:space="preserve">Demandante </t>
  </si>
  <si>
    <t xml:space="preserve">HELADIO RIVILLAS GARCÍA </t>
  </si>
  <si>
    <t>Tipo de vinculacion compañía</t>
  </si>
  <si>
    <t>DEMANDA DIRECTA</t>
  </si>
  <si>
    <t xml:space="preserve">Tipo de perjucio </t>
  </si>
  <si>
    <t xml:space="preserve">RCE LESIONES </t>
  </si>
  <si>
    <t>INTERVINIENTE -Nombre de lesionado o muerto (s) del proceso</t>
  </si>
  <si>
    <t>Heladio Rivillas Garcia</t>
  </si>
  <si>
    <t xml:space="preserve">Numero de identificacion </t>
  </si>
  <si>
    <t xml:space="preserve">Domicilio </t>
  </si>
  <si>
    <t>Carrera 6 No. 9 - 37 ANDALUCIA – VALLE</t>
  </si>
  <si>
    <t xml:space="preserve">Telefono </t>
  </si>
  <si>
    <t>Correo electronico</t>
  </si>
  <si>
    <t>heladiorivillas@gmail.com</t>
  </si>
  <si>
    <t xml:space="preserve">Estado Civil </t>
  </si>
  <si>
    <t>Casado</t>
  </si>
  <si>
    <t xml:space="preserve">Fecha de nacimiento </t>
  </si>
  <si>
    <t xml:space="preserve">Edad al momento del siniestro </t>
  </si>
  <si>
    <t>48 años</t>
  </si>
  <si>
    <t xml:space="preserve">Fecha de defuncion </t>
  </si>
  <si>
    <t>N/A</t>
  </si>
  <si>
    <t xml:space="preserve">Situcion Laboral </t>
  </si>
  <si>
    <t>Ocupado - Autonomo</t>
  </si>
  <si>
    <t xml:space="preserve">Profesion </t>
  </si>
  <si>
    <t>Sin información</t>
  </si>
  <si>
    <t xml:space="preserve">Ingresos Netos </t>
  </si>
  <si>
    <t>Numero de Lesionados y/o fallecidos  según IPAT</t>
  </si>
  <si>
    <t>2 lesionados</t>
  </si>
  <si>
    <t xml:space="preserve">Condicion </t>
  </si>
  <si>
    <t xml:space="preserve">Motociclista </t>
  </si>
  <si>
    <t>Fecha de los hechos</t>
  </si>
  <si>
    <t>07 de mayo de 2019</t>
  </si>
  <si>
    <t>Fecha de solicitud audiencia prejudicial</t>
  </si>
  <si>
    <t>17 de enero de 2020</t>
  </si>
  <si>
    <t>Fecha de audiencia prejudicial</t>
  </si>
  <si>
    <t>28 de enero de 2020</t>
  </si>
  <si>
    <r>
      <t>Breve resumen de los hechos
*Recomendaciones:</t>
    </r>
    <r>
      <rPr>
        <sz val="11"/>
        <color theme="1"/>
        <rFont val="Calibri"/>
        <family val="2"/>
        <scheme val="minor"/>
      </rPr>
      <t xml:space="preserve"> Establecer las circunstancias de tiempo, modo y lugar, fecha del siniestro, placa del vh asegurado y terceros afectados, nombres de los lesionados (pcl-entidad que emite la pcl- días de incapacidad, lesiones) y muertos. Dentro del material probatorio identificar el grado de responsabilidad (IPAT, fallo contravencional). Procure no transcribir los hechos de la demanda, este espacio tiene como finalidad mostrar un panorama de los hechos.</t>
    </r>
  </si>
  <si>
    <t xml:space="preserve">El 07 de mayo de 2019 se presentó un accidente de tránsito donde se vio involucrado el vehículo de placa IHT084, de propiedad del señor Juan Carlos Pareja Alvarez el cual estaba siendo conducido por el señor Juan  Camilo Pareja Quintero al momento del accidente; y, el vehículo DWA76C, el cual era conducido por el señor Heladio Rivillas García y, donde se desplazaba como parrillera la señora Luz Esneda Torres Estupiñan. 
Con ocasión de este accidente el señor Rivillas García resultó lesionado en la pierna izquierda. El dictamen pericial emitido por Medicina Legal establece: Mecanismos traumáticos de lesión; Contundente; Abrasivo. Incapacidad Médica Legal DEFINITIVA SETENTA (70) DÍAS. SECUELAS MÉDICO-LEGALES: Deformidad física que afecta el cuerpo de carácter permanente; Perturbación funcional de RODILLA, PIERNA, TOBILLO IZQUIERDO de manera permanente; Perturbación funcional de órgano de la LOCOMOCIÓN de carácter permanente.  
Según IPAT, se consignó como hipótesis del accidente de tránsito el código No. 132 al vehículo de placa DWA76C. Dicha hipótesis corresponde a “NO RESPETAR LA PRELACIÓN” y se describe como “No detener el vehículo o ceder el paso, cuando se ingresa a una vía de mayor prelación donde no existe señalización”.
Sin embargo, la parte demandante alega que la conducta imprudente fue realizada por el vehículo IHT084. Establece que el vehículo en mención se metió y/o invadió el carrel por donde transitaba el señor Rivallas Garcia en exceso de velocidad, buscando adelantar a la motocicleta, por lo que termina golpeándola por su lateral izquierdo y sacándola del carril hacia el otro lado de la carretera. </t>
  </si>
  <si>
    <t>Asegurado</t>
  </si>
  <si>
    <t>Nit Asegurado</t>
  </si>
  <si>
    <t>Placa vehículo asegurado (si aplica)</t>
  </si>
  <si>
    <t>IHT084</t>
  </si>
  <si>
    <t>No. Póliza vinculada</t>
  </si>
  <si>
    <t>Fecha de asignación</t>
  </si>
  <si>
    <t>04 de mayo del 2022</t>
  </si>
  <si>
    <t>Fecha de notificación</t>
  </si>
  <si>
    <t>02 de noviembre de 2023</t>
  </si>
  <si>
    <r>
      <t xml:space="preserve">Fecha de contestacion 
*Recomendación: </t>
    </r>
    <r>
      <rPr>
        <sz val="11"/>
        <color theme="1"/>
        <rFont val="Calibri"/>
        <family val="2"/>
        <scheme val="minor"/>
      </rPr>
      <t>Fecha máxima para contestar la demanda acorde a lo estiúlado en la norma.</t>
    </r>
  </si>
  <si>
    <t>06 DE DICIEMBRE DE 2023 (Contando los dos días del 2213 de 2020)</t>
  </si>
  <si>
    <t>REMISION DE ANTECEDENTES - ABOGADO INTERNO-</t>
  </si>
  <si>
    <t>SINIESTRO - APLICATIVO</t>
  </si>
  <si>
    <t>APJ32127- 80227651</t>
  </si>
  <si>
    <t>Demandado</t>
  </si>
  <si>
    <t>INTERVINIENTE</t>
  </si>
  <si>
    <t>PÓLIZA</t>
  </si>
  <si>
    <t>022222759 / 1694</t>
  </si>
  <si>
    <t>AMPARO A AFECTAR</t>
  </si>
  <si>
    <t>RCE HOMICIDIO-LESION</t>
  </si>
  <si>
    <t>VALOR ASEGURADO</t>
  </si>
  <si>
    <t>DEDUCIBLE</t>
  </si>
  <si>
    <t>MODALIDAD</t>
  </si>
  <si>
    <t>OCURRENCIA</t>
  </si>
  <si>
    <t xml:space="preserve">VIGENCIA </t>
  </si>
  <si>
    <t>03/06/2018 hasta las 24:00 horas del 02/06/2019.</t>
  </si>
  <si>
    <t xml:space="preserve">SINIESTRO DENTRO DE LA VIGENCIA? </t>
  </si>
  <si>
    <t>SI</t>
  </si>
  <si>
    <t>CARTERA A DÍA</t>
  </si>
  <si>
    <t>COASEGURO</t>
  </si>
  <si>
    <t>PROPIO</t>
  </si>
  <si>
    <t xml:space="preserve">ASEGURADORAS  </t>
  </si>
  <si>
    <t xml:space="preserve">% DE PARTICIPACION </t>
  </si>
  <si>
    <t>ALLIANZ</t>
  </si>
  <si>
    <t>REASEGURO- SUPERA LOS $500M-</t>
  </si>
  <si>
    <t>NO</t>
  </si>
  <si>
    <t>LARGE GLOSSES</t>
  </si>
  <si>
    <t>MOTIVO DE LA DEMANDA</t>
  </si>
  <si>
    <t xml:space="preserve">Objetado por la Compañía </t>
  </si>
  <si>
    <t xml:space="preserve">OFRECIENTO AUTOS </t>
  </si>
  <si>
    <t>OFRECIENTO VALOR</t>
  </si>
  <si>
    <t xml:space="preserve">RECOSTRUCCION ACCIDENTE </t>
  </si>
  <si>
    <t>EXCEPCIONES PROPUESTAS COMPAÑÍA</t>
  </si>
  <si>
    <t>• La cobertura otorgada por la póliza se circunscribe a los términos de su clausulado.</t>
  </si>
  <si>
    <t>X</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</si>
  <si>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</si>
  <si>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</si>
  <si>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</si>
  <si>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</si>
  <si>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Ausencia de prueba del hecho generador de responsabilidad.</t>
  </si>
  <si>
    <t>• Aplicación de la limitación de responsabilidad por razón del deducible a cargo del asegurado.</t>
  </si>
  <si>
    <t>• Exclusiones  de confomidad a la Póliza</t>
  </si>
  <si>
    <t>Otras</t>
  </si>
  <si>
    <t>OBJECION -Marque con una (x)</t>
  </si>
  <si>
    <t>No prueba de responsabilidad.</t>
  </si>
  <si>
    <t>Fuerza mayor y caso fortuito.</t>
  </si>
  <si>
    <t>Culpa exclusiva de un tercero.</t>
  </si>
  <si>
    <t>Culpa exclusiva de la víctima</t>
  </si>
  <si>
    <t>Exclusiones de póliza</t>
  </si>
  <si>
    <t>Vehículo no asegurado</t>
  </si>
  <si>
    <t>Interes asegurable</t>
  </si>
  <si>
    <t>Prescripción de las acciones derivadas del contrato de seguros</t>
  </si>
  <si>
    <t>Infraseguro</t>
  </si>
  <si>
    <t>INFORME INICIAL-ABOGADO EXTERNO-</t>
  </si>
  <si>
    <t>Valor de las pretensiones totales de la demanda (en pesos no en SMMLV)</t>
  </si>
  <si>
    <t>Perjuicios reclamados  (en pesos no en SMMLV)</t>
  </si>
  <si>
    <t>Patrimoniales</t>
  </si>
  <si>
    <t>Lucro Cesante</t>
  </si>
  <si>
    <t>Daño Emergente</t>
  </si>
  <si>
    <t>Daño moral</t>
  </si>
  <si>
    <t>Daño a la salud</t>
  </si>
  <si>
    <t>PROBABLE</t>
  </si>
  <si>
    <t>DAÑOS MATERIALES</t>
  </si>
  <si>
    <t>EVENTUAL</t>
  </si>
  <si>
    <t>Clasificación Contingencia</t>
  </si>
  <si>
    <t>Concepto del Abogado sobre la Contingencia:(Se debe indicar las razones por las cuales se considera que el proceso es Eventual Remoto o Probable.)</t>
  </si>
  <si>
    <t>Valor Contingencia: ( en pesos). Cuanto vale perder o negociar el caso por un valor que debe estar dentro del valor asegurado( con criterios jurisprudenciales)</t>
  </si>
  <si>
    <t>VALOR CONTINGENCIA</t>
  </si>
  <si>
    <t>Extrapatrimoniales</t>
  </si>
  <si>
    <t>RCE DAÑOS MATERIALES</t>
  </si>
  <si>
    <r>
      <t xml:space="preserve">INDIQUE LA PLACA- </t>
    </r>
    <r>
      <rPr>
        <sz val="11"/>
        <color rgb="FFFF0000"/>
        <rFont val="Calibri"/>
        <family val="2"/>
        <scheme val="minor"/>
      </rPr>
      <t>SUSTITUYA</t>
    </r>
  </si>
  <si>
    <t>DAÑOS VEHICULO ASEGURADO</t>
  </si>
  <si>
    <t>OTROS</t>
  </si>
  <si>
    <t>COASEGURO RETENCION ALLIANZ (%)</t>
  </si>
  <si>
    <t>CONCURRENCIA</t>
  </si>
  <si>
    <t>Reserva propuesta</t>
  </si>
  <si>
    <t>Observaciones sobre el valor de la contingencia: (Se debe explicar como se aterrizaron las pretensiones.) si el caso es de daños indicar el valor comercial del vh</t>
  </si>
  <si>
    <t>Defensa de la Aseguradora: (Enumerar y enunciar las excepciones propuestas demanda y/o llamamiento )</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</si>
  <si>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</si>
  <si>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</si>
  <si>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</si>
  <si>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</si>
  <si>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</si>
  <si>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</si>
  <si>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</si>
  <si>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</si>
  <si>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</si>
  <si>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</si>
  <si>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</si>
  <si>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</si>
  <si>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CLASE DE REASEGURO</t>
  </si>
  <si>
    <t>Acompañante motorista</t>
  </si>
  <si>
    <t>LLAMADA EN GARANTIA</t>
  </si>
  <si>
    <t xml:space="preserve">SI </t>
  </si>
  <si>
    <t>CEDIDO</t>
  </si>
  <si>
    <t>FACULTATIVO</t>
  </si>
  <si>
    <t>REMOTO</t>
  </si>
  <si>
    <t xml:space="preserve">Ocupado-trabajador cuenta ajena </t>
  </si>
  <si>
    <t xml:space="preserve">Ciclista </t>
  </si>
  <si>
    <t>RCE HOMICIDIO</t>
  </si>
  <si>
    <t>CLAIMS MADE</t>
  </si>
  <si>
    <t>ACEPTADO</t>
  </si>
  <si>
    <t>AUTOMATICO</t>
  </si>
  <si>
    <t>Pretensiones elevadas- reclamación Compañía</t>
  </si>
  <si>
    <t>Cliclista vehículo</t>
  </si>
  <si>
    <t>SUNSET</t>
  </si>
  <si>
    <t>Ofrecimiento muy bajo-reclamación Compañía</t>
  </si>
  <si>
    <t xml:space="preserve">Tareas del hogar </t>
  </si>
  <si>
    <t>RCE + DAÑOS MATERIALES</t>
  </si>
  <si>
    <t>DESCUBREMIENTO</t>
  </si>
  <si>
    <t xml:space="preserve">Nuevos reclamantes </t>
  </si>
  <si>
    <t>Pendiente acceder al mercado laboral -pedir a nino</t>
  </si>
  <si>
    <t>Ocupante vehículo</t>
  </si>
  <si>
    <t>RCC HOMICIDIO</t>
  </si>
  <si>
    <t>Respuesta extemporanea</t>
  </si>
  <si>
    <t>Pasajero servicio publico</t>
  </si>
  <si>
    <t>RCC LESIONES</t>
  </si>
  <si>
    <t xml:space="preserve">Sin reclamación previa </t>
  </si>
  <si>
    <t>Peaton</t>
  </si>
  <si>
    <t>RCC HOMICIDIO-LESION</t>
  </si>
  <si>
    <t xml:space="preserve">Vida/RC medica- aviso de siniestro sin tramite </t>
  </si>
  <si>
    <t>PERDIDA PARCIAL DAÑOS</t>
  </si>
  <si>
    <t>PÉRDIDA PARCIAL HURTO</t>
  </si>
  <si>
    <t>PÉRDIDA TOTAL DAÑOS</t>
  </si>
  <si>
    <t>SUSTRACCIÓN TOTAL</t>
  </si>
  <si>
    <t>NO APLICA</t>
  </si>
  <si>
    <t>Daño a la vida de relación</t>
  </si>
  <si>
    <t xml:space="preserve">De conformidad con el acervo probatorio que obra dentro del proceso, la situación fáctica presentada dentro del mismo, y lo criterios jurisprudenciales que de este tipo de litigios sirven de base para objetivar la liquidación de perjuicios, se establece en total de: $67.359.060
Lucro cesante: $ 7.359.060 a favor del demandante. No se allegó prueba documental de las actividades laborales e ingresos del demandante, no obstante, en jurisprudencia de la CSJ en reiteradas ocasiones se ha establecido que se presume que toda persona mayor de edad devenga al menos 1 SMLMV. En este sentido, el monto solicitado se encuentra dentro de los límites que podrían ser reconocidos a la parte demandante. Cabe señalar que, aunque la parte demandante haya incurrido en un error en el cálculo del tiempo de incapacidad y en el valor del SMLMV para 2019, al no haber realizado la actualización de los montos solicitados conforme a la jurisprudencia, se hace evidente que la suma pretendida es inferior a la que legalmente podría ser reconocida; por lo que se tendrá en cuenta la suma que se pidió en la demanda. 
Daño moral: $30.000.000. De conformidad con lo establecido en el informe de medicina legal, el señor Rivillas García sufrió las siguientes lesiones: Deformidad física que afecta el cuerpo de carácter permanente; Perturbación funcional de RODILLA, PIERNA, TOBILLO IZQUIERDO de manera permanente; Perturbación funcional de órgano de la LOCOMOCIÓN de carácter permanente. Siguiendo la jurisprudencia de la Corte Suprema de Justicia, como se evidencia en la sentencia SC-3943-2020 del 19 de octubre de 2020, donde se establece el valor máximo de $40.000.000 en un caso en el que una menor sufre un daño psicomotor permanente de mayor gravedad del que se describe en la demanda. Así, se fija objetivamente el monto mencionado de $30.000.000 de acuerdo con las características de la lesión. 
Daño a la vida de relación: $30.000.000. Se tendrá en cuenta esta suma para el demandante, pues se allega dictamen de medicina legal e historia clínica que demuestran las lesiones permanentes que este ha sufrido en razón del accidente de tránsito del 07 de mayo de 2019. Consistentes en deformidad física que afecta el cuerpo de carácter permanente; Perturbación funcional de RODILLA, PIERNA, TOBILLO IZQUIERDO de manera permanente; Perturbación funcional de órgano de la LOCOMOCIÓN de carácter permanente. De igual manera, a través de la declaración de parte y testimonios se podrá probar los daños a su diario vivir. Ahora bien, se toma la suma en mención teniendo en cuenta la sentencia SC5885-2016, del 06 de mayo de 2016, en donde fue la suma reconocida a una menor de edad que sufrió una deformidad física permanente y una pérdida de capacidad laboral del 20.65% fue de $20.000.000.  Así, se fija objetivamente el monto mencionado de $30.000.000 de acuerdo con las características de la lesión. </t>
  </si>
  <si>
    <t>CONTESTACIÓN A LA DEMANDA:
1. HECHO EXCLUSIVO DE LA VÍCTIMA, COMO CAUSAL EXIMENTE DE RESPONSABILIDAD DE QUIENES INTEGRAN LA PARTE PASIVA DE LA ACCIÓN
2. REDUCCIÓN DE LA INDEMNIZACIÓN EN ATENCIÓN A LA CONCURRENCIA DE CULPA
3. INEXISTENCIA DEL LUCRO CESANTE PRETENDIDO
4. TASACIÓN INDEBIDA E INJUSTIFICADA DE LOS SUPUESTOS PERJUICIOS MORALES PRETENDIDOS POR LOS DEMANDANTES
5. TASACIÓN INDEBIDA E INJUSTIFICADA DEL DAÑO A LA VIDA EN RELACIÓN PRETENDIDOS POR LOS DEMANDANTES 
6. PRESCRIPCIÓN ORDINARIA DE LAS ACCIONES DERIVADAS DEL CONTRATO DE SEGURO
7.INEXISTENCIA DE OBLIGACIÓN DE INDEMNIZAR A CARGO DE ALLIANZ SEGUROS S.A. POR LA NO REALIZACIÓN DEL RIESGO ASEGURADO Y EL INCUMPLIMIENTO DE LAS CARGAS DEL ARTÍCULO 1077 DEL CÓDIGO DE COMERCIO
8. CARÁCTER INDEMNIZATORIO DEL CONTRATO DE SEGURO
9. CAUSALES DE EXCLUSIÓN DE COBERTURA DE LA PÓLIZA DE SEGURO DE AUTOMÓVILES No. 022222759 / 1694  OTORGADA POR ALLIANZ SEGUROS S.A
10. DISPONIBILIDAD DE LA SUMA ASEGURADA. 
11. LÍMITES MÁXIMOS DEL VALOR ASEGURADO. 
12. GENÉRICA O INNOMINADA Y OTRAS.
CONTESTACIÓN AL LLAMAMIENTO EN GARANTÍA:
1. FALTA DE LEGITIMACIÓN EN LA CAUSA POR ACTIVA DEL SEÑOR JUAN CAMILO PAREJA QUINTERO. 
2. PRESCRIPCIÓN ORDINARIA DE LAS ACCIONES DERIVADAS DEL CONTRATO DE SEGURO.
3. INEXISTENCIA DE OBLIGACIÓN DE INDEMNIZAR A CARGO DE ALLIANZ SEGUROS S.A. POR LA NO REALIZACIÓN DEL RIESGO ASEGURADO Y EL INCUMPLIMIENTO DE LAS CARGAS DEL ARTÍCULO 1072 DEL CÓDIGO DE COMERCIO.
4. CARÁCTER INDEMNIZATORIO DEL CONTRATO DE SEGURO. 
5. EN TODO CASO, NO SE PODRÁ SUPERAR EL LÍMITE MÁXIMO DEL VALOR ASEGURADO EN LA PÓLIZA No. 022222759 / 1694. 
6. CAUSALES DE EXCLUSIÓN DE COBERTURA DE LA PÓLIZA DE SEGURO DE AUTOMÓVILES No. 022222759 / 1694 OTORGADA POR ALLIANZ SEGUROS S.A
7. DISPONIBILIDAD DE LA SUMA ASEGURADA.
8.GENÉRICA O INNOMINADA Y OTRAS.</t>
  </si>
  <si>
    <t xml:space="preserve">La contingencia se califica como REMOTA por cuanto, si bien el contrato de seguro presta cobertura, se configuró la culpa exclusiva de la víctima, por lo que no está probada la responsabilidad en cabeza del asegurado.
En efecto, la Póliza de Autos No. 022222759 / 1694 presta cobertura por cuanto se encontraba vigente para la fecha de los hechos (02/06/2019), y ampara la responsabilidad civil extracontractual derivada de la conducción del vehículo de placa IHT084, pretensión que se endilga en la demanda al asegurado.   
No obstante, la responsabilidad del asegurado se encuentra desvirtuada por los siguientes motivos: (i) El IPAT codifica la causal 132: “NO RESPETAR LA PRELACIÓN” a la motocicleta DWA76C conducida por la víctima directa; (ii) Dentro de los antecedentes aportados, se destaca el Informe Técnico Pericial de Reconstrucción Forense de Accidente de Tránsito, el cual establece que la causa fundamental del accidente radica en una maniobra realizada por la motocicleta conducida por el demandante, omitiendo las medidas preventivas necesarias. (iii) El demandante manifestó que testigos presenciales visualizaron una dinámica del accidente distinta a la consignada en el IPAT, sin embargo, en este documento no figura la presencia de testigos. (iv) Por lo anterior, se configura el eximente de responsabilidad de la culpa exclusiva de la víctima. 
Cabe destacar que se alegó la configuración de la prescripción ordinaria del contrato de seguro, en tanto hubo una reclamación directa efectuada por parte del demandante a la compañía en noviembre de 2019 y, en consecuencia, al momento de la presentación de esta demanda, el 4 de septiembre del 2023, la prescripción ordinaria ya se había materializado (incluso contabilizando la suspensión por COVID y el trámite de conciliación extrajudicial). Sin embargo, frente a terceros reclamantes, la jurisprudencia ha establecido que el plazo de prescripción al que están sometidos es, por regla general, la prescripción extraordinaria de 5 años. Por ello, la declaratoria de la configuración de este fenómeno jurídico dependerá de la valoración e interpretación del juzgador a la norma. 
Lo anterior, sin perjuicio del carácter contingente de la calificación.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</si>
</sst>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quot;$&quot;\ * #,##0_-;\-&quot;$&quot;\ * #,##0_-;_-&quot;$&quot;\ * &quot;-&quot;_-;_-@_-"/>
    <numFmt numFmtId="165" formatCode="_-&quot;$&quot;\ * #,##0_-;\-&quot;$&quot;\ * #,##0_-;_-&quot;$&quot;\ * &quot;-&quot;_-;_-@"/>
    <numFmt numFmtId="166" formatCode="d/m/yyyy"/>
  </numFmts>
  <fonts count="11"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u/>
      <sz val="11"/>
      <color theme="10"/>
      <name val="Calibri"/>
      <family val="2"/>
      <scheme val="minor"/>
    </font>
    <font>
      <sz val="11"/>
      <color rgb="FFFF0000"/>
      <name val="Calibri"/>
      <family val="2"/>
      <scheme val="minor"/>
    </font>
    <font>
      <sz val="11"/>
      <color theme="1"/>
      <name val="Calibri"/>
      <family val="2"/>
    </font>
    <font>
      <sz val="11"/>
      <name val="Arial"/>
      <family val="2"/>
    </font>
  </fonts>
  <fills count="8">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indexed="64"/>
      </top>
      <bottom style="thin">
        <color indexed="64"/>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style="thin">
        <color rgb="FF000000"/>
      </right>
      <top/>
      <bottom style="thin">
        <color rgb="FF000000"/>
      </bottom>
      <diagonal/>
    </border>
  </borders>
  <cellStyleXfs count="4">
    <xf numFmtId="0" fontId="0" fillId="0" borderId="0"/>
    <xf numFmtId="164" fontId="1" fillId="0" borderId="0" applyFont="0" applyFill="0" applyBorder="0" applyAlignment="0" applyProtection="0"/>
    <xf numFmtId="9" fontId="1" fillId="0" borderId="0" applyFont="0" applyFill="0" applyBorder="0" applyAlignment="0" applyProtection="0"/>
    <xf numFmtId="0" fontId="7" fillId="0" borderId="0" applyNumberFormat="0" applyFill="0" applyBorder="0" applyAlignment="0" applyProtection="0"/>
  </cellStyleXfs>
  <cellXfs count="118">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0" fontId="0" fillId="0" borderId="1" xfId="0" applyBorder="1" applyAlignment="1">
      <alignment horizontal="justify" vertical="top"/>
    </xf>
    <xf numFmtId="0" fontId="2" fillId="0" borderId="1" xfId="0"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center" vertical="top"/>
    </xf>
    <xf numFmtId="0" fontId="0" fillId="0" borderId="1" xfId="0" applyBorder="1" applyAlignment="1">
      <alignment vertical="top" wrapText="1"/>
    </xf>
    <xf numFmtId="0" fontId="6" fillId="0" borderId="1" xfId="0" applyFont="1" applyBorder="1" applyAlignment="1">
      <alignment vertical="top" wrapText="1"/>
    </xf>
    <xf numFmtId="0" fontId="0" fillId="0" borderId="3" xfId="0" applyBorder="1" applyAlignment="1">
      <alignment vertical="top" wrapText="1"/>
    </xf>
    <xf numFmtId="0" fontId="0" fillId="7" borderId="1" xfId="0" applyFill="1" applyBorder="1" applyAlignment="1">
      <alignment vertical="top" wrapText="1"/>
    </xf>
    <xf numFmtId="0" fontId="0" fillId="7" borderId="1" xfId="0" applyFill="1" applyBorder="1" applyAlignment="1">
      <alignment vertical="top"/>
    </xf>
    <xf numFmtId="0" fontId="0" fillId="7" borderId="3" xfId="0" applyFill="1" applyBorder="1" applyAlignment="1">
      <alignment horizontal="center"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9" fontId="0" fillId="0" borderId="0" xfId="2" applyFont="1"/>
    <xf numFmtId="9" fontId="0" fillId="0" borderId="0" xfId="0" applyNumberFormat="1"/>
    <xf numFmtId="0" fontId="5" fillId="2" borderId="8" xfId="0" applyFont="1" applyFill="1" applyBorder="1" applyAlignment="1">
      <alignment horizontal="justify" vertical="top"/>
    </xf>
    <xf numFmtId="164" fontId="0" fillId="0" borderId="0" xfId="0" applyNumberFormat="1"/>
    <xf numFmtId="9" fontId="0" fillId="0" borderId="0" xfId="1" applyNumberFormat="1" applyFont="1"/>
    <xf numFmtId="0" fontId="0" fillId="7" borderId="1" xfId="0" applyFill="1" applyBorder="1" applyAlignment="1">
      <alignment horizontal="justify" vertical="top" wrapText="1"/>
    </xf>
    <xf numFmtId="0" fontId="2" fillId="7" borderId="1" xfId="0" applyFont="1" applyFill="1" applyBorder="1" applyAlignment="1">
      <alignment horizontal="justify" vertical="top" wrapText="1"/>
    </xf>
    <xf numFmtId="164" fontId="2" fillId="7" borderId="1" xfId="1" applyFont="1" applyFill="1" applyBorder="1" applyAlignment="1">
      <alignment horizontal="justify" vertical="top" wrapText="1"/>
    </xf>
    <xf numFmtId="0" fontId="0" fillId="0" borderId="0" xfId="0" applyAlignment="1">
      <alignment horizontal="left"/>
    </xf>
    <xf numFmtId="0" fontId="2" fillId="0" borderId="2" xfId="0" applyFont="1" applyBorder="1" applyAlignment="1">
      <alignment horizontal="justify" vertical="top" wrapText="1"/>
    </xf>
    <xf numFmtId="164" fontId="0" fillId="0" borderId="1" xfId="1" applyFont="1" applyBorder="1" applyAlignment="1" applyProtection="1">
      <alignment horizontal="justify" vertical="top"/>
      <protection locked="0"/>
    </xf>
    <xf numFmtId="9" fontId="0" fillId="0" borderId="1" xfId="2" applyFont="1" applyBorder="1" applyAlignment="1" applyProtection="1">
      <alignment horizontal="center" vertical="top"/>
      <protection locked="0"/>
    </xf>
    <xf numFmtId="164" fontId="0" fillId="0" borderId="1" xfId="1" applyFont="1" applyBorder="1" applyAlignment="1" applyProtection="1">
      <alignment horizontal="center"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2" xfId="0" applyFont="1" applyBorder="1" applyAlignment="1" applyProtection="1">
      <alignment horizontal="justify" vertical="top" wrapText="1"/>
      <protection locked="0"/>
    </xf>
    <xf numFmtId="0" fontId="2" fillId="0" borderId="1" xfId="0" applyFont="1" applyBorder="1" applyAlignment="1" applyProtection="1">
      <alignment horizontal="justify" vertical="top"/>
      <protection locked="0"/>
    </xf>
    <xf numFmtId="164" fontId="6" fillId="7" borderId="1" xfId="1" applyFont="1" applyFill="1" applyBorder="1" applyAlignment="1" applyProtection="1">
      <alignment horizontal="center" vertical="top"/>
      <protection locked="0"/>
    </xf>
    <xf numFmtId="164" fontId="4" fillId="7" borderId="1" xfId="1"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3" fillId="2" borderId="4" xfId="0" applyFont="1" applyFill="1" applyBorder="1" applyAlignment="1" applyProtection="1">
      <alignment horizontal="center" vertical="top"/>
      <protection locked="0"/>
    </xf>
    <xf numFmtId="0" fontId="9" fillId="0" borderId="15" xfId="0" applyFont="1" applyBorder="1" applyAlignment="1">
      <alignment horizontal="left" vertical="top"/>
    </xf>
    <xf numFmtId="0" fontId="10" fillId="0" borderId="16" xfId="0" applyFont="1" applyBorder="1"/>
    <xf numFmtId="166" fontId="9" fillId="0" borderId="15" xfId="0" applyNumberFormat="1" applyFont="1" applyBorder="1" applyAlignment="1">
      <alignment horizontal="left" vertical="top"/>
    </xf>
    <xf numFmtId="0" fontId="0" fillId="7" borderId="1" xfId="0" applyFill="1" applyBorder="1" applyAlignment="1">
      <alignment horizontal="justify" vertical="top"/>
    </xf>
    <xf numFmtId="0" fontId="9" fillId="0" borderId="16" xfId="0" applyFont="1" applyBorder="1" applyAlignment="1">
      <alignment horizontal="left" vertical="top"/>
    </xf>
    <xf numFmtId="3" fontId="9" fillId="0" borderId="15" xfId="0" applyNumberFormat="1" applyFont="1" applyBorder="1" applyAlignment="1">
      <alignment horizontal="left" vertical="top"/>
    </xf>
    <xf numFmtId="0" fontId="9" fillId="0" borderId="15" xfId="0" applyFont="1" applyBorder="1" applyAlignment="1">
      <alignment horizontal="left" vertical="top" wrapText="1"/>
    </xf>
    <xf numFmtId="0" fontId="9" fillId="0" borderId="18" xfId="0" applyFont="1" applyBorder="1" applyAlignment="1">
      <alignment horizontal="left" vertical="top" wrapText="1"/>
    </xf>
    <xf numFmtId="0" fontId="10" fillId="0" borderId="19" xfId="0" applyFont="1" applyBorder="1"/>
    <xf numFmtId="0" fontId="10" fillId="0" borderId="20" xfId="0" applyFont="1" applyBorder="1"/>
    <xf numFmtId="0" fontId="10" fillId="0" borderId="21" xfId="0" applyFont="1" applyBorder="1"/>
    <xf numFmtId="0" fontId="10" fillId="0" borderId="22" xfId="0" applyFont="1" applyBorder="1"/>
    <xf numFmtId="0" fontId="10" fillId="0" borderId="23" xfId="0" applyFont="1" applyBorder="1"/>
    <xf numFmtId="14" fontId="9" fillId="0" borderId="15" xfId="0" applyNumberFormat="1" applyFont="1" applyBorder="1" applyAlignment="1">
      <alignment horizontal="left" vertical="top" wrapText="1"/>
    </xf>
    <xf numFmtId="15" fontId="0" fillId="7" borderId="1" xfId="0" applyNumberFormat="1" applyFill="1" applyBorder="1" applyAlignment="1">
      <alignment horizontal="justify" vertical="top" wrapText="1"/>
    </xf>
    <xf numFmtId="0" fontId="0" fillId="7" borderId="1" xfId="0" applyFill="1" applyBorder="1" applyAlignment="1">
      <alignment horizontal="justify" vertical="top" wrapText="1"/>
    </xf>
    <xf numFmtId="0" fontId="7" fillId="0" borderId="15" xfId="3" applyBorder="1" applyAlignment="1">
      <alignment horizontal="left" vertical="top" wrapText="1"/>
    </xf>
    <xf numFmtId="14" fontId="0" fillId="0" borderId="1" xfId="0" applyNumberFormat="1" applyBorder="1" applyAlignment="1">
      <alignment horizontal="justify" vertical="top"/>
    </xf>
    <xf numFmtId="0" fontId="0" fillId="0" borderId="1" xfId="0" applyBorder="1" applyAlignment="1">
      <alignment horizontal="justify" vertical="top"/>
    </xf>
    <xf numFmtId="0" fontId="0" fillId="0" borderId="1" xfId="0" applyBorder="1" applyAlignment="1">
      <alignment horizontal="justify" vertical="top" wrapText="1"/>
    </xf>
    <xf numFmtId="0" fontId="3" fillId="2" borderId="6" xfId="0" applyFont="1" applyFill="1" applyBorder="1" applyAlignment="1">
      <alignment horizontal="center" vertical="top"/>
    </xf>
    <xf numFmtId="0" fontId="0" fillId="0" borderId="2" xfId="0" applyBorder="1" applyAlignment="1">
      <alignment horizontal="justify" vertical="top"/>
    </xf>
    <xf numFmtId="0" fontId="0" fillId="0" borderId="3" xfId="0" applyBorder="1" applyAlignment="1">
      <alignment horizontal="justify" vertical="top"/>
    </xf>
    <xf numFmtId="165" fontId="9" fillId="0" borderId="15" xfId="0" applyNumberFormat="1" applyFont="1" applyBorder="1" applyAlignment="1">
      <alignment vertical="top" wrapText="1"/>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14" fontId="9" fillId="0" borderId="15" xfId="0" applyNumberFormat="1" applyFont="1" applyBorder="1" applyAlignment="1">
      <alignment horizontal="left" vertical="top"/>
    </xf>
    <xf numFmtId="0" fontId="0" fillId="0" borderId="2" xfId="0" applyBorder="1" applyAlignment="1">
      <alignment horizontal="left" vertical="top"/>
    </xf>
    <xf numFmtId="0" fontId="0" fillId="0" borderId="17" xfId="0" applyBorder="1" applyAlignment="1">
      <alignment horizontal="left" vertical="top"/>
    </xf>
    <xf numFmtId="0" fontId="2" fillId="7" borderId="1" xfId="0" applyFont="1" applyFill="1" applyBorder="1" applyAlignment="1">
      <alignment horizontal="justify" vertical="top" wrapText="1"/>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4" fillId="2" borderId="4" xfId="0" applyFont="1" applyFill="1" applyBorder="1" applyAlignment="1">
      <alignment horizontal="justify" vertical="top"/>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7" borderId="5" xfId="0" applyFill="1" applyBorder="1" applyAlignment="1">
      <alignment horizontal="left" vertical="top"/>
    </xf>
    <xf numFmtId="0" fontId="0" fillId="7" borderId="7" xfId="0" applyFill="1" applyBorder="1" applyAlignment="1">
      <alignment horizontal="left" vertical="top"/>
    </xf>
    <xf numFmtId="0" fontId="0" fillId="7" borderId="12" xfId="0" applyFill="1" applyBorder="1" applyAlignment="1">
      <alignment horizontal="left" vertical="top"/>
    </xf>
    <xf numFmtId="0" fontId="0" fillId="7" borderId="8" xfId="0" applyFill="1" applyBorder="1" applyAlignment="1">
      <alignment horizontal="left" vertical="top"/>
    </xf>
    <xf numFmtId="0" fontId="0" fillId="7" borderId="13" xfId="0" applyFill="1" applyBorder="1" applyAlignment="1">
      <alignment horizontal="left" vertical="top"/>
    </xf>
    <xf numFmtId="0" fontId="0" fillId="7" borderId="14" xfId="0" applyFill="1" applyBorder="1" applyAlignment="1">
      <alignment horizontal="left" vertical="top"/>
    </xf>
    <xf numFmtId="0" fontId="4" fillId="2" borderId="4" xfId="0" applyFont="1" applyFill="1" applyBorder="1" applyAlignment="1">
      <alignment horizontal="center" vertical="top"/>
    </xf>
    <xf numFmtId="0" fontId="0" fillId="0" borderId="2" xfId="0" applyBorder="1" applyAlignment="1">
      <alignment horizontal="left" vertical="top" wrapText="1"/>
    </xf>
    <xf numFmtId="0" fontId="0" fillId="0" borderId="3" xfId="0" applyBorder="1" applyAlignment="1">
      <alignment horizontal="left" vertical="top" wrapText="1"/>
    </xf>
    <xf numFmtId="164" fontId="0" fillId="0" borderId="2" xfId="1" applyFont="1" applyBorder="1" applyAlignment="1">
      <alignment horizontal="center" vertical="top"/>
    </xf>
    <xf numFmtId="164" fontId="0" fillId="0" borderId="3" xfId="1" applyFont="1" applyBorder="1" applyAlignment="1">
      <alignment horizontal="center"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5" fillId="6" borderId="11" xfId="0" applyFont="1" applyFill="1" applyBorder="1" applyAlignment="1">
      <alignment horizontal="center" vertical="center"/>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164" fontId="0" fillId="5" borderId="2" xfId="1" applyFont="1" applyFill="1" applyBorder="1" applyAlignment="1" applyProtection="1">
      <alignment horizontal="justify" vertical="top"/>
      <protection locked="0"/>
    </xf>
    <xf numFmtId="164" fontId="0" fillId="5" borderId="3" xfId="1" applyFont="1" applyFill="1" applyBorder="1" applyAlignment="1" applyProtection="1">
      <alignment horizontal="justify" vertical="top"/>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0" fillId="0" borderId="1" xfId="0" applyBorder="1" applyAlignment="1" applyProtection="1">
      <alignment horizontal="center"/>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164" fontId="0" fillId="5" borderId="0" xfId="1" applyFont="1" applyFill="1" applyBorder="1" applyAlignment="1" applyProtection="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4" fillId="6" borderId="13" xfId="0" applyFont="1" applyFill="1" applyBorder="1" applyAlignment="1">
      <alignment horizontal="center" vertical="top"/>
    </xf>
    <xf numFmtId="0" fontId="4" fillId="6" borderId="6" xfId="0" applyFont="1" applyFill="1" applyBorder="1" applyAlignment="1">
      <alignment horizontal="center" vertical="top"/>
    </xf>
    <xf numFmtId="0" fontId="0" fillId="0" borderId="1" xfId="0" applyBorder="1" applyAlignment="1">
      <alignment horizontal="center" vertical="top" wrapText="1"/>
    </xf>
    <xf numFmtId="0" fontId="0" fillId="0" borderId="1" xfId="0" applyBorder="1" applyAlignment="1">
      <alignment horizontal="center" vertical="top"/>
    </xf>
    <xf numFmtId="164" fontId="0" fillId="5" borderId="1" xfId="1" applyFont="1" applyFill="1" applyBorder="1" applyAlignment="1">
      <alignment horizontal="justify" vertical="top"/>
    </xf>
    <xf numFmtId="164" fontId="0" fillId="0" borderId="1" xfId="0" applyNumberFormat="1" applyBorder="1" applyAlignment="1">
      <alignment horizontal="justify" vertical="top"/>
    </xf>
  </cellXfs>
  <cellStyles count="4">
    <cellStyle name="Hipervínculo" xfId="3" builtinId="8"/>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51</xdr:row>
      <xdr:rowOff>0</xdr:rowOff>
    </xdr:from>
    <xdr:to>
      <xdr:col>2</xdr:col>
      <xdr:colOff>4601974</xdr:colOff>
      <xdr:row>81</xdr:row>
      <xdr:rowOff>105587</xdr:rowOff>
    </xdr:to>
    <xdr:pic>
      <xdr:nvPicPr>
        <xdr:cNvPr id="2" name="Imagen 1" descr="Interfaz de usuario gráfica, Texto, Aplicación, Correo electrónico&#10;&#10;Descripción generada automáticamente">
          <a:extLst>
            <a:ext uri="{FF2B5EF4-FFF2-40B4-BE49-F238E27FC236}">
              <a16:creationId xmlns:a16="http://schemas.microsoft.com/office/drawing/2014/main" id="{2D42C00E-48B7-3E5C-E9C0-74DB5C5925C5}"/>
            </a:ext>
          </a:extLst>
        </xdr:cNvPr>
        <xdr:cNvPicPr>
          <a:picLocks noChangeAspect="1"/>
        </xdr:cNvPicPr>
      </xdr:nvPicPr>
      <xdr:blipFill>
        <a:blip xmlns:r="http://schemas.openxmlformats.org/officeDocument/2006/relationships" r:embed="rId1"/>
        <a:stretch>
          <a:fillRect/>
        </a:stretch>
      </xdr:blipFill>
      <xdr:spPr>
        <a:xfrm>
          <a:off x="0" y="9772650"/>
          <a:ext cx="10021699" cy="582058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ntxnas1/Colombia/INDEMNIZ_PROCESOS_JUDICIALES/TATIANA/Procesos/Informes%20Iniciales/Copia%20de%20Informe%20Incicial%202017%20%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s>
    <sheetDataSet>
      <sheetData sheetId="0" refreshError="1"/>
      <sheetData sheetId="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heladiorivillas@gmail.com"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3" tint="-0.499984740745262"/>
  </sheetPr>
  <dimension ref="A1:F78"/>
  <sheetViews>
    <sheetView topLeftCell="A10" zoomScaleNormal="145" workbookViewId="0">
      <selection activeCell="B25" sqref="B25:C27"/>
    </sheetView>
  </sheetViews>
  <sheetFormatPr baseColWidth="10" defaultColWidth="0" defaultRowHeight="15" x14ac:dyDescent="0.2"/>
  <cols>
    <col min="1" max="1" width="53.5" style="8" customWidth="1"/>
    <col min="2" max="2" width="55.1640625" style="8" customWidth="1"/>
    <col min="3" max="3" width="19.1640625" style="8" customWidth="1"/>
    <col min="4" max="16384" width="11.5" style="2" hidden="1"/>
  </cols>
  <sheetData>
    <row r="1" spans="1:3" ht="19" x14ac:dyDescent="0.2">
      <c r="A1" s="64" t="s">
        <v>0</v>
      </c>
      <c r="B1" s="64"/>
      <c r="C1" s="64"/>
    </row>
    <row r="2" spans="1:3" ht="16" x14ac:dyDescent="0.2">
      <c r="A2" s="5" t="s">
        <v>1</v>
      </c>
      <c r="B2" s="68" t="s">
        <v>2</v>
      </c>
      <c r="C2" s="69"/>
    </row>
    <row r="3" spans="1:3" ht="16" x14ac:dyDescent="0.2">
      <c r="A3" s="5" t="s">
        <v>3</v>
      </c>
      <c r="B3" s="65" t="s">
        <v>4</v>
      </c>
      <c r="C3" s="66"/>
    </row>
    <row r="4" spans="1:3" ht="16" x14ac:dyDescent="0.2">
      <c r="A4" s="5" t="s">
        <v>5</v>
      </c>
      <c r="B4" s="65" t="s">
        <v>6</v>
      </c>
      <c r="C4" s="66"/>
    </row>
    <row r="5" spans="1:3" ht="16" customHeight="1" x14ac:dyDescent="0.15">
      <c r="A5" s="5" t="s">
        <v>7</v>
      </c>
      <c r="B5" s="44" t="s">
        <v>8</v>
      </c>
      <c r="C5" s="45"/>
    </row>
    <row r="6" spans="1:3" ht="23" customHeight="1" x14ac:dyDescent="0.2">
      <c r="A6" s="5" t="s">
        <v>9</v>
      </c>
      <c r="B6" s="62" t="s">
        <v>10</v>
      </c>
      <c r="C6" s="62"/>
    </row>
    <row r="7" spans="1:3" ht="16" x14ac:dyDescent="0.2">
      <c r="A7" s="27" t="s">
        <v>11</v>
      </c>
      <c r="B7" s="65" t="s">
        <v>12</v>
      </c>
      <c r="C7" s="66"/>
    </row>
    <row r="8" spans="1:3" ht="16" x14ac:dyDescent="0.15">
      <c r="A8" s="28" t="s">
        <v>13</v>
      </c>
      <c r="B8" s="44" t="s">
        <v>14</v>
      </c>
      <c r="C8" s="45"/>
    </row>
    <row r="9" spans="1:3" ht="16" x14ac:dyDescent="0.15">
      <c r="A9" s="28" t="s">
        <v>15</v>
      </c>
      <c r="B9" s="49">
        <v>6115486</v>
      </c>
      <c r="C9" s="45"/>
    </row>
    <row r="10" spans="1:3" ht="19.5" customHeight="1" x14ac:dyDescent="0.15">
      <c r="A10" s="28" t="s">
        <v>16</v>
      </c>
      <c r="B10" s="50" t="s">
        <v>17</v>
      </c>
      <c r="C10" s="45"/>
    </row>
    <row r="11" spans="1:3" ht="16" x14ac:dyDescent="0.15">
      <c r="A11" s="29" t="s">
        <v>18</v>
      </c>
      <c r="B11" s="50">
        <v>3103985026</v>
      </c>
      <c r="C11" s="45"/>
    </row>
    <row r="12" spans="1:3" ht="16" x14ac:dyDescent="0.15">
      <c r="A12" s="5" t="s">
        <v>19</v>
      </c>
      <c r="B12" s="60" t="s">
        <v>20</v>
      </c>
      <c r="C12" s="45"/>
    </row>
    <row r="13" spans="1:3" ht="16" x14ac:dyDescent="0.2">
      <c r="A13" s="5" t="s">
        <v>21</v>
      </c>
      <c r="B13" s="61" t="s">
        <v>22</v>
      </c>
      <c r="C13" s="62"/>
    </row>
    <row r="14" spans="1:3" ht="16" x14ac:dyDescent="0.15">
      <c r="A14" s="5" t="s">
        <v>23</v>
      </c>
      <c r="B14" s="70">
        <v>25836</v>
      </c>
      <c r="C14" s="45"/>
    </row>
    <row r="15" spans="1:3" ht="15" customHeight="1" x14ac:dyDescent="0.2">
      <c r="A15" s="5" t="s">
        <v>24</v>
      </c>
      <c r="B15" s="62" t="s">
        <v>25</v>
      </c>
      <c r="C15" s="62"/>
    </row>
    <row r="16" spans="1:3" ht="16" x14ac:dyDescent="0.2">
      <c r="A16" s="5" t="s">
        <v>26</v>
      </c>
      <c r="B16" s="71" t="s">
        <v>27</v>
      </c>
      <c r="C16" s="72"/>
    </row>
    <row r="17" spans="1:3" ht="18.75" customHeight="1" x14ac:dyDescent="0.2">
      <c r="A17" s="5" t="s">
        <v>28</v>
      </c>
      <c r="B17" s="63" t="s">
        <v>29</v>
      </c>
      <c r="C17" s="63"/>
    </row>
    <row r="18" spans="1:3" ht="16" x14ac:dyDescent="0.2">
      <c r="A18" s="5" t="s">
        <v>30</v>
      </c>
      <c r="B18" s="63" t="s">
        <v>31</v>
      </c>
      <c r="C18" s="63"/>
    </row>
    <row r="19" spans="1:3" ht="17.25" customHeight="1" x14ac:dyDescent="0.15">
      <c r="A19" s="5" t="s">
        <v>32</v>
      </c>
      <c r="B19" s="67">
        <v>828116</v>
      </c>
      <c r="C19" s="45"/>
    </row>
    <row r="20" spans="1:3" ht="16" x14ac:dyDescent="0.2">
      <c r="A20" s="5" t="s">
        <v>33</v>
      </c>
      <c r="B20" s="62" t="s">
        <v>34</v>
      </c>
      <c r="C20" s="62"/>
    </row>
    <row r="21" spans="1:3" ht="16" x14ac:dyDescent="0.2">
      <c r="A21" s="5" t="s">
        <v>35</v>
      </c>
      <c r="B21" s="63" t="s">
        <v>36</v>
      </c>
      <c r="C21" s="63"/>
    </row>
    <row r="22" spans="1:3" ht="16" x14ac:dyDescent="0.15">
      <c r="A22" s="28" t="s">
        <v>37</v>
      </c>
      <c r="B22" s="57" t="s">
        <v>38</v>
      </c>
      <c r="C22" s="45"/>
    </row>
    <row r="23" spans="1:3" ht="16" x14ac:dyDescent="0.2">
      <c r="A23" s="28" t="s">
        <v>39</v>
      </c>
      <c r="B23" s="58" t="s">
        <v>40</v>
      </c>
      <c r="C23" s="59"/>
    </row>
    <row r="24" spans="1:3" ht="16" x14ac:dyDescent="0.15">
      <c r="A24" s="28" t="s">
        <v>41</v>
      </c>
      <c r="B24" s="57" t="s">
        <v>42</v>
      </c>
      <c r="C24" s="45"/>
    </row>
    <row r="25" spans="1:3" ht="100.5" customHeight="1" x14ac:dyDescent="0.2">
      <c r="A25" s="73" t="s">
        <v>43</v>
      </c>
      <c r="B25" s="51" t="s">
        <v>44</v>
      </c>
      <c r="C25" s="52"/>
    </row>
    <row r="26" spans="1:3" x14ac:dyDescent="0.2">
      <c r="A26" s="73"/>
      <c r="B26" s="53"/>
      <c r="C26" s="54"/>
    </row>
    <row r="27" spans="1:3" x14ac:dyDescent="0.2">
      <c r="A27" s="73"/>
      <c r="B27" s="55"/>
      <c r="C27" s="56"/>
    </row>
    <row r="28" spans="1:3" ht="16" x14ac:dyDescent="0.15">
      <c r="A28" s="28" t="s">
        <v>45</v>
      </c>
      <c r="B28" s="44" t="s">
        <v>31</v>
      </c>
      <c r="C28" s="45"/>
    </row>
    <row r="29" spans="1:3" ht="16" x14ac:dyDescent="0.2">
      <c r="A29" s="28" t="s">
        <v>46</v>
      </c>
      <c r="B29" s="47" t="s">
        <v>27</v>
      </c>
      <c r="C29" s="47"/>
    </row>
    <row r="30" spans="1:3" ht="16" x14ac:dyDescent="0.15">
      <c r="A30" s="28" t="s">
        <v>47</v>
      </c>
      <c r="B30" s="44" t="s">
        <v>48</v>
      </c>
      <c r="C30" s="45"/>
    </row>
    <row r="31" spans="1:3" ht="16" x14ac:dyDescent="0.2">
      <c r="A31" s="28" t="s">
        <v>49</v>
      </c>
      <c r="B31" s="47" t="s">
        <v>31</v>
      </c>
      <c r="C31" s="47"/>
    </row>
    <row r="32" spans="1:3" ht="16" x14ac:dyDescent="0.2">
      <c r="A32" s="28" t="s">
        <v>50</v>
      </c>
      <c r="B32" s="44" t="s">
        <v>51</v>
      </c>
      <c r="C32" s="48"/>
    </row>
    <row r="33" spans="1:3" ht="16" x14ac:dyDescent="0.15">
      <c r="A33" s="5" t="s">
        <v>52</v>
      </c>
      <c r="B33" s="46" t="s">
        <v>53</v>
      </c>
      <c r="C33" s="45"/>
    </row>
    <row r="34" spans="1:3" ht="48" x14ac:dyDescent="0.15">
      <c r="A34" s="5" t="s">
        <v>54</v>
      </c>
      <c r="B34" s="44" t="s">
        <v>55</v>
      </c>
      <c r="C34" s="45"/>
    </row>
    <row r="35" spans="1:3" ht="15" customHeight="1" x14ac:dyDescent="0.2"/>
    <row r="36" spans="1:3" ht="15" customHeight="1" x14ac:dyDescent="0.2"/>
    <row r="43" spans="1:3" ht="15" customHeight="1" x14ac:dyDescent="0.2"/>
    <row r="48" spans="1:3" ht="18" customHeight="1" x14ac:dyDescent="0.2"/>
    <row r="51" spans="6:6" x14ac:dyDescent="0.2">
      <c r="F51" s="4"/>
    </row>
    <row r="52" spans="6:6" x14ac:dyDescent="0.2">
      <c r="F52" s="4"/>
    </row>
    <row r="53" spans="6:6" x14ac:dyDescent="0.2">
      <c r="F53" s="4"/>
    </row>
    <row r="64" spans="6:6" ht="36" customHeight="1" x14ac:dyDescent="0.2"/>
    <row r="76" ht="33.75" customHeight="1" x14ac:dyDescent="0.2"/>
    <row r="77" ht="33.75" customHeight="1" x14ac:dyDescent="0.2"/>
    <row r="78" ht="33.75" customHeight="1" x14ac:dyDescent="0.2"/>
  </sheetData>
  <dataConsolidate/>
  <mergeCells count="33">
    <mergeCell ref="B28:C28"/>
    <mergeCell ref="A1:C1"/>
    <mergeCell ref="B20:C20"/>
    <mergeCell ref="B17:C17"/>
    <mergeCell ref="B7:C7"/>
    <mergeCell ref="B18:C18"/>
    <mergeCell ref="B19:C19"/>
    <mergeCell ref="B2:C2"/>
    <mergeCell ref="B3:C3"/>
    <mergeCell ref="B4:C4"/>
    <mergeCell ref="B5:C5"/>
    <mergeCell ref="B14:C14"/>
    <mergeCell ref="B16:C16"/>
    <mergeCell ref="A25:A27"/>
    <mergeCell ref="B6:C6"/>
    <mergeCell ref="B8:C8"/>
    <mergeCell ref="B9:C9"/>
    <mergeCell ref="B10:C10"/>
    <mergeCell ref="B25:C27"/>
    <mergeCell ref="B24:C24"/>
    <mergeCell ref="B23:C23"/>
    <mergeCell ref="B22:C22"/>
    <mergeCell ref="B11:C11"/>
    <mergeCell ref="B12:C12"/>
    <mergeCell ref="B13:C13"/>
    <mergeCell ref="B21:C21"/>
    <mergeCell ref="B15:C15"/>
    <mergeCell ref="B34:C34"/>
    <mergeCell ref="B33:C33"/>
    <mergeCell ref="B31:C31"/>
    <mergeCell ref="B30:C30"/>
    <mergeCell ref="B29:C29"/>
    <mergeCell ref="B32:C32"/>
  </mergeCells>
  <hyperlinks>
    <hyperlink ref="B12" r:id="rId1" xr:uid="{00000000-0004-0000-0000-000000000000}"/>
  </hyperlinks>
  <pageMargins left="0.7" right="0.7" top="0.75" bottom="0.75" header="0.3" footer="0.3"/>
  <pageSetup orientation="portrait" r:id="rId2"/>
  <headerFooter>
    <oddHeader>&amp;C&amp;"Calibri"&amp;10&amp;K000000 Internal&amp;1#_x000D_</oddHeader>
  </headerFooter>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000-000000000000}">
          <x14:formula1>
            <xm:f>Hoja2!$H$2:$H$5</xm:f>
          </x14:formula1>
          <xm:sqref>B17:C17</xm:sqref>
        </x14:dataValidation>
        <x14:dataValidation type="list" allowBlank="1" showInputMessage="1" showErrorMessage="1" xr:uid="{00000000-0002-0000-0000-000001000000}">
          <x14:formula1>
            <xm:f>Hoja2!$I$1:$I$7</xm:f>
          </x14:formula1>
          <xm:sqref>B21:C21</xm:sqref>
        </x14:dataValidation>
        <x14:dataValidation type="list" allowBlank="1" showInputMessage="1" showErrorMessage="1" xr:uid="{00000000-0002-0000-0000-000002000000}">
          <x14:formula1>
            <xm:f>Hoja2!$K$1:$K$2</xm:f>
          </x14:formula1>
          <xm:sqref>B6:C6</xm:sqref>
        </x14:dataValidation>
        <x14:dataValidation type="list" allowBlank="1" showInputMessage="1" showErrorMessage="1" xr:uid="{00000000-0002-0000-0000-000003000000}">
          <x14:formula1>
            <xm:f>Hoja2!$L$1:$L$13</xm:f>
          </x14:formula1>
          <xm:sqref>B7:C7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tabColor theme="3" tint="-0.499984740745262"/>
  </sheetPr>
  <dimension ref="A1:C50"/>
  <sheetViews>
    <sheetView zoomScaleNormal="100" workbookViewId="0">
      <selection activeCell="B14" sqref="B14:C14"/>
    </sheetView>
  </sheetViews>
  <sheetFormatPr baseColWidth="10" defaultColWidth="0" defaultRowHeight="15" x14ac:dyDescent="0.2"/>
  <cols>
    <col min="1" max="1" width="49.83203125" customWidth="1"/>
    <col min="2" max="2" width="31.5" customWidth="1"/>
    <col min="3" max="3" width="90.1640625" customWidth="1"/>
    <col min="4" max="16384" width="11.5" hidden="1"/>
  </cols>
  <sheetData>
    <row r="1" spans="1:3" ht="19" x14ac:dyDescent="0.2">
      <c r="A1" s="74" t="s">
        <v>56</v>
      </c>
      <c r="B1" s="74"/>
      <c r="C1" s="74"/>
    </row>
    <row r="2" spans="1:3" ht="15.75" customHeight="1" x14ac:dyDescent="0.2">
      <c r="A2" s="20" t="s">
        <v>57</v>
      </c>
      <c r="B2" s="75" t="s">
        <v>58</v>
      </c>
      <c r="C2" s="76"/>
    </row>
    <row r="3" spans="1:3" s="2" customFormat="1" ht="16" x14ac:dyDescent="0.2">
      <c r="A3" s="5" t="s">
        <v>1</v>
      </c>
      <c r="B3" s="62" t="str">
        <f>'AUTOS  NOTA 322'!B2:C2</f>
        <v>768343103001-2023-00214-00</v>
      </c>
      <c r="C3" s="62"/>
    </row>
    <row r="4" spans="1:3" s="2" customFormat="1" ht="16" x14ac:dyDescent="0.2">
      <c r="A4" s="5" t="s">
        <v>3</v>
      </c>
      <c r="B4" s="62" t="str">
        <f>'AUTOS  NOTA 322'!B3:C3</f>
        <v>Juzgado Primero (1°) Civil del Circuito de Tuluá</v>
      </c>
      <c r="C4" s="62"/>
    </row>
    <row r="5" spans="1:3" s="2" customFormat="1" ht="16" x14ac:dyDescent="0.2">
      <c r="A5" s="5" t="s">
        <v>59</v>
      </c>
      <c r="B5" s="62" t="str">
        <f>'AUTOS  NOTA 322'!B4:C4</f>
        <v>ALLIANZ SEGUROS S.A., JUAN CARLOS PAREJA ÁLVAREZ, JUAN CAMILO PAREJA QUINTERO</v>
      </c>
      <c r="C5" s="62"/>
    </row>
    <row r="6" spans="1:3" s="2" customFormat="1" ht="16" x14ac:dyDescent="0.2">
      <c r="A6" s="5" t="s">
        <v>7</v>
      </c>
      <c r="B6" s="62" t="str">
        <f>'AUTOS  NOTA 322'!B5:C5</f>
        <v xml:space="preserve">HELADIO RIVILLAS GARCÍA </v>
      </c>
      <c r="C6" s="62"/>
    </row>
    <row r="7" spans="1:3" s="2" customFormat="1" ht="16" x14ac:dyDescent="0.2">
      <c r="A7" s="5" t="s">
        <v>9</v>
      </c>
      <c r="B7" s="62" t="str">
        <f>'AUTOS  NOTA 322'!B6:C6</f>
        <v>DEMANDA DIRECTA</v>
      </c>
      <c r="C7" s="62"/>
    </row>
    <row r="8" spans="1:3" s="2" customFormat="1" ht="16" x14ac:dyDescent="0.2">
      <c r="A8" s="31" t="s">
        <v>60</v>
      </c>
      <c r="B8" s="62" t="str">
        <f>'AUTOS  NOTA 322'!B7:C8</f>
        <v>Heladio Rivillas Garcia</v>
      </c>
      <c r="C8" s="62"/>
    </row>
    <row r="9" spans="1:3" ht="16" x14ac:dyDescent="0.2">
      <c r="A9" s="20" t="s">
        <v>61</v>
      </c>
      <c r="B9" s="62" t="s">
        <v>62</v>
      </c>
      <c r="C9" s="62"/>
    </row>
    <row r="10" spans="1:3" ht="16" x14ac:dyDescent="0.2">
      <c r="A10" s="20" t="s">
        <v>63</v>
      </c>
      <c r="B10" s="62" t="s">
        <v>64</v>
      </c>
      <c r="C10" s="62"/>
    </row>
    <row r="11" spans="1:3" ht="16" x14ac:dyDescent="0.2">
      <c r="A11" s="20" t="s">
        <v>65</v>
      </c>
      <c r="B11" s="89">
        <v>4000000000</v>
      </c>
      <c r="C11" s="90"/>
    </row>
    <row r="12" spans="1:3" ht="16" x14ac:dyDescent="0.2">
      <c r="A12" s="20" t="s">
        <v>66</v>
      </c>
      <c r="B12" s="89">
        <v>0</v>
      </c>
      <c r="C12" s="90"/>
    </row>
    <row r="13" spans="1:3" ht="16" x14ac:dyDescent="0.2">
      <c r="A13" s="20" t="s">
        <v>67</v>
      </c>
      <c r="B13" s="65" t="s">
        <v>68</v>
      </c>
      <c r="C13" s="66"/>
    </row>
    <row r="14" spans="1:3" ht="16" x14ac:dyDescent="0.2">
      <c r="A14" s="20" t="s">
        <v>69</v>
      </c>
      <c r="B14" s="63" t="s">
        <v>70</v>
      </c>
      <c r="C14" s="62"/>
    </row>
    <row r="15" spans="1:3" ht="16" x14ac:dyDescent="0.2">
      <c r="A15" s="20" t="s">
        <v>71</v>
      </c>
      <c r="B15" s="62" t="s">
        <v>72</v>
      </c>
      <c r="C15" s="62"/>
    </row>
    <row r="16" spans="1:3" ht="16" x14ac:dyDescent="0.2">
      <c r="A16" s="20" t="s">
        <v>73</v>
      </c>
      <c r="B16" s="62" t="s">
        <v>72</v>
      </c>
      <c r="C16" s="62"/>
    </row>
    <row r="17" spans="1:3" x14ac:dyDescent="0.2">
      <c r="A17" s="91" t="s">
        <v>74</v>
      </c>
      <c r="B17" s="62" t="s">
        <v>75</v>
      </c>
      <c r="C17" s="62"/>
    </row>
    <row r="18" spans="1:3" x14ac:dyDescent="0.2">
      <c r="A18" s="92"/>
      <c r="B18" s="10" t="s">
        <v>76</v>
      </c>
      <c r="C18" s="10" t="s">
        <v>77</v>
      </c>
    </row>
    <row r="19" spans="1:3" ht="16" x14ac:dyDescent="0.2">
      <c r="A19" s="92"/>
      <c r="B19" s="6" t="s">
        <v>78</v>
      </c>
      <c r="C19" s="6"/>
    </row>
    <row r="20" spans="1:3" x14ac:dyDescent="0.2">
      <c r="A20" s="92"/>
      <c r="B20" s="6"/>
      <c r="C20" s="6"/>
    </row>
    <row r="21" spans="1:3" x14ac:dyDescent="0.2">
      <c r="A21" s="93"/>
      <c r="B21" s="6"/>
      <c r="C21" s="6"/>
    </row>
    <row r="22" spans="1:3" ht="16" x14ac:dyDescent="0.2">
      <c r="A22" s="20" t="s">
        <v>79</v>
      </c>
      <c r="B22" s="62" t="s">
        <v>80</v>
      </c>
      <c r="C22" s="62"/>
    </row>
    <row r="23" spans="1:3" ht="16" x14ac:dyDescent="0.2">
      <c r="A23" s="20" t="s">
        <v>81</v>
      </c>
      <c r="B23" s="75" t="s">
        <v>80</v>
      </c>
      <c r="C23" s="76"/>
    </row>
    <row r="24" spans="1:3" ht="16" x14ac:dyDescent="0.2">
      <c r="A24" s="20" t="s">
        <v>82</v>
      </c>
      <c r="B24" s="62" t="s">
        <v>83</v>
      </c>
      <c r="C24" s="62"/>
    </row>
    <row r="25" spans="1:3" ht="16" x14ac:dyDescent="0.2">
      <c r="A25" s="20" t="s">
        <v>84</v>
      </c>
      <c r="B25" s="62" t="s">
        <v>80</v>
      </c>
      <c r="C25" s="62"/>
    </row>
    <row r="26" spans="1:3" ht="16" x14ac:dyDescent="0.2">
      <c r="A26" s="20" t="s">
        <v>85</v>
      </c>
      <c r="B26" s="62">
        <v>0</v>
      </c>
      <c r="C26" s="62"/>
    </row>
    <row r="27" spans="1:3" ht="16" x14ac:dyDescent="0.2">
      <c r="A27" s="19" t="s">
        <v>86</v>
      </c>
      <c r="B27" s="62" t="s">
        <v>72</v>
      </c>
      <c r="C27" s="62"/>
    </row>
    <row r="28" spans="1:3" x14ac:dyDescent="0.2">
      <c r="A28" s="77" t="s">
        <v>87</v>
      </c>
      <c r="B28" s="77"/>
      <c r="C28" s="77"/>
    </row>
    <row r="29" spans="1:3" ht="16" x14ac:dyDescent="0.2">
      <c r="A29" s="87" t="s">
        <v>88</v>
      </c>
      <c r="B29" s="88"/>
      <c r="C29" s="11" t="s">
        <v>89</v>
      </c>
    </row>
    <row r="30" spans="1:3" ht="16" x14ac:dyDescent="0.2">
      <c r="A30" s="87" t="s">
        <v>90</v>
      </c>
      <c r="B30" s="88"/>
      <c r="C30" s="11" t="s">
        <v>89</v>
      </c>
    </row>
    <row r="31" spans="1:3" ht="16" x14ac:dyDescent="0.2">
      <c r="A31" s="87" t="s">
        <v>91</v>
      </c>
      <c r="B31" s="88"/>
      <c r="C31" s="12" t="s">
        <v>89</v>
      </c>
    </row>
    <row r="32" spans="1:3" x14ac:dyDescent="0.2">
      <c r="A32" s="87" t="s">
        <v>92</v>
      </c>
      <c r="B32" s="88"/>
      <c r="C32" s="11"/>
    </row>
    <row r="33" spans="1:3" x14ac:dyDescent="0.2">
      <c r="A33" s="87" t="s">
        <v>93</v>
      </c>
      <c r="B33" s="88"/>
      <c r="C33" s="11"/>
    </row>
    <row r="34" spans="1:3" x14ac:dyDescent="0.2">
      <c r="A34" s="87" t="s">
        <v>94</v>
      </c>
      <c r="B34" s="88"/>
      <c r="C34" s="13"/>
    </row>
    <row r="35" spans="1:3" x14ac:dyDescent="0.2">
      <c r="A35" s="78" t="s">
        <v>95</v>
      </c>
      <c r="B35" s="79"/>
      <c r="C35" s="14"/>
    </row>
    <row r="36" spans="1:3" x14ac:dyDescent="0.2">
      <c r="A36" s="78" t="s">
        <v>96</v>
      </c>
      <c r="B36" s="79"/>
      <c r="C36" s="15"/>
    </row>
    <row r="37" spans="1:3" x14ac:dyDescent="0.2">
      <c r="A37" s="80" t="s">
        <v>97</v>
      </c>
      <c r="B37" s="81"/>
      <c r="C37" s="15"/>
    </row>
    <row r="38" spans="1:3" x14ac:dyDescent="0.2">
      <c r="A38" s="82"/>
      <c r="B38" s="83"/>
      <c r="C38" s="15"/>
    </row>
    <row r="39" spans="1:3" x14ac:dyDescent="0.2">
      <c r="A39" s="84"/>
      <c r="B39" s="85"/>
      <c r="C39" s="15"/>
    </row>
    <row r="40" spans="1:3" x14ac:dyDescent="0.2">
      <c r="A40" s="86" t="s">
        <v>98</v>
      </c>
      <c r="B40" s="86"/>
      <c r="C40" s="86"/>
    </row>
    <row r="41" spans="1:3" ht="16" x14ac:dyDescent="0.2">
      <c r="A41" s="17" t="s">
        <v>99</v>
      </c>
      <c r="B41" s="18"/>
      <c r="C41" s="15" t="s">
        <v>89</v>
      </c>
    </row>
    <row r="42" spans="1:3" x14ac:dyDescent="0.2">
      <c r="A42" s="78" t="s">
        <v>100</v>
      </c>
      <c r="B42" s="79"/>
      <c r="C42" s="15"/>
    </row>
    <row r="43" spans="1:3" x14ac:dyDescent="0.2">
      <c r="A43" s="78" t="s">
        <v>101</v>
      </c>
      <c r="B43" s="79"/>
      <c r="C43" s="15"/>
    </row>
    <row r="44" spans="1:3" ht="16" x14ac:dyDescent="0.2">
      <c r="A44" s="17" t="s">
        <v>102</v>
      </c>
      <c r="B44" s="18"/>
      <c r="C44" s="15"/>
    </row>
    <row r="45" spans="1:3" ht="16" x14ac:dyDescent="0.2">
      <c r="A45" s="17" t="s">
        <v>103</v>
      </c>
      <c r="B45" s="18"/>
      <c r="C45" s="15"/>
    </row>
    <row r="46" spans="1:3" x14ac:dyDescent="0.2">
      <c r="A46" s="78" t="s">
        <v>104</v>
      </c>
      <c r="B46" s="79"/>
      <c r="C46" s="15"/>
    </row>
    <row r="47" spans="1:3" ht="16" x14ac:dyDescent="0.2">
      <c r="A47" s="17" t="s">
        <v>105</v>
      </c>
      <c r="B47" s="16"/>
      <c r="C47" s="15"/>
    </row>
    <row r="48" spans="1:3" x14ac:dyDescent="0.2">
      <c r="A48" s="78" t="s">
        <v>106</v>
      </c>
      <c r="B48" s="79"/>
      <c r="C48" s="15"/>
    </row>
    <row r="49" spans="1:3" x14ac:dyDescent="0.2">
      <c r="A49" s="78" t="s">
        <v>107</v>
      </c>
      <c r="B49" s="79"/>
      <c r="C49" s="15"/>
    </row>
    <row r="50" spans="1:3" x14ac:dyDescent="0.2">
      <c r="A50" s="78" t="s">
        <v>97</v>
      </c>
      <c r="B50" s="79"/>
      <c r="C50" s="15"/>
    </row>
  </sheetData>
  <mergeCells count="41">
    <mergeCell ref="A50:B50"/>
    <mergeCell ref="B11:C11"/>
    <mergeCell ref="A46:B46"/>
    <mergeCell ref="A48:B48"/>
    <mergeCell ref="A29:B29"/>
    <mergeCell ref="A30:B30"/>
    <mergeCell ref="B24:C24"/>
    <mergeCell ref="B15:C15"/>
    <mergeCell ref="B16:C16"/>
    <mergeCell ref="A17:A21"/>
    <mergeCell ref="B17:C17"/>
    <mergeCell ref="B22:C22"/>
    <mergeCell ref="B23:C23"/>
    <mergeCell ref="A34:B34"/>
    <mergeCell ref="A35:B35"/>
    <mergeCell ref="B12:C12"/>
    <mergeCell ref="B25:C25"/>
    <mergeCell ref="B26:C26"/>
    <mergeCell ref="B27:C27"/>
    <mergeCell ref="A28:C28"/>
    <mergeCell ref="A49:B49"/>
    <mergeCell ref="A37:B39"/>
    <mergeCell ref="A40:C40"/>
    <mergeCell ref="A42:B42"/>
    <mergeCell ref="A43:B43"/>
    <mergeCell ref="A31:B31"/>
    <mergeCell ref="A32:B32"/>
    <mergeCell ref="A33:B33"/>
    <mergeCell ref="A36:B36"/>
    <mergeCell ref="A1:C1"/>
    <mergeCell ref="B9:C9"/>
    <mergeCell ref="B10:C10"/>
    <mergeCell ref="B13:C13"/>
    <mergeCell ref="B14:C14"/>
    <mergeCell ref="B3:C3"/>
    <mergeCell ref="B4:C4"/>
    <mergeCell ref="B5:C5"/>
    <mergeCell ref="B6:C6"/>
    <mergeCell ref="B7:C7"/>
    <mergeCell ref="B2:C2"/>
    <mergeCell ref="B8:C8"/>
  </mergeCells>
  <pageMargins left="0.7" right="0.7" top="0.75" bottom="0.75" header="0.3" footer="0.3"/>
  <headerFooter>
    <oddHeader>&amp;C&amp;"Calibri"&amp;10&amp;K000000 Internal&amp;1#_x000D_</oddHeader>
  </headerFooter>
  <drawing r:id="rId1"/>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100-000000000000}">
          <x14:formula1>
            <xm:f>Hoja2!$C$2:$C$4</xm:f>
          </x14:formula1>
          <xm:sqref>B17:C17</xm:sqref>
        </x14:dataValidation>
        <x14:dataValidation type="list" allowBlank="1" showInputMessage="1" showErrorMessage="1" xr:uid="{00000000-0002-0000-0100-000001000000}">
          <x14:formula1>
            <xm:f>Hoja2!$B$1:$B$2</xm:f>
          </x14:formula1>
          <xm:sqref>B27:C27 B15:C16 B22:C23 B25:C25</xm:sqref>
        </x14:dataValidation>
        <x14:dataValidation type="list" allowBlank="1" showInputMessage="1" showErrorMessage="1" xr:uid="{00000000-0002-0000-0100-000002000000}">
          <x14:formula1>
            <xm:f>Hoja2!$E$2:$E$8</xm:f>
          </x14:formula1>
          <xm:sqref>B24:C24</xm:sqref>
        </x14:dataValidation>
        <x14:dataValidation type="list" allowBlank="1" showInputMessage="1" showErrorMessage="1" xr:uid="{00000000-0002-0000-0100-000003000000}">
          <x14:formula1>
            <xm:f>Hoja2!$L$1:$L$13</xm:f>
          </x14:formula1>
          <xm:sqref>B10:C10</xm:sqref>
        </x14:dataValidation>
        <x14:dataValidation type="list" allowBlank="1" showInputMessage="1" showErrorMessage="1" xr:uid="{00000000-0002-0000-0100-000004000000}">
          <x14:formula1>
            <xm:f>Hoja2!$M$1:$M$3</xm:f>
          </x14:formula1>
          <xm:sqref>B13:C13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tabColor theme="3" tint="-0.499984740745262"/>
  </sheetPr>
  <dimension ref="A1:I44"/>
  <sheetViews>
    <sheetView tabSelected="1" topLeftCell="A27" zoomScale="85" zoomScaleNormal="85" workbookViewId="0">
      <selection activeCell="A41" sqref="A41"/>
    </sheetView>
  </sheetViews>
  <sheetFormatPr baseColWidth="10" defaultColWidth="0" defaultRowHeight="15" x14ac:dyDescent="0.2"/>
  <cols>
    <col min="1" max="1" width="41.83203125" customWidth="1"/>
    <col min="2" max="2" width="35.5" customWidth="1"/>
    <col min="3" max="3" width="54.83203125" customWidth="1"/>
    <col min="4" max="8" width="11.5" hidden="1" customWidth="1"/>
    <col min="9" max="9" width="12" hidden="1" customWidth="1"/>
    <col min="10" max="16384" width="11.5" hidden="1"/>
  </cols>
  <sheetData>
    <row r="1" spans="1:9" ht="19" x14ac:dyDescent="0.2">
      <c r="A1" s="74" t="s">
        <v>108</v>
      </c>
      <c r="B1" s="74"/>
      <c r="C1" s="74"/>
    </row>
    <row r="2" spans="1:9" ht="15" customHeight="1" x14ac:dyDescent="0.2">
      <c r="A2" s="35" t="s">
        <v>57</v>
      </c>
      <c r="B2" s="98" t="str">
        <f>'AUTOS NOTA 321'!B2:C2</f>
        <v>APJ32127- 80227651</v>
      </c>
      <c r="C2" s="99"/>
    </row>
    <row r="3" spans="1:9" ht="16" x14ac:dyDescent="0.2">
      <c r="A3" s="36" t="s">
        <v>1</v>
      </c>
      <c r="B3" s="102" t="str">
        <f>'AUTOS  NOTA 322'!B2:C2</f>
        <v>768343103001-2023-00214-00</v>
      </c>
      <c r="C3" s="102"/>
    </row>
    <row r="4" spans="1:9" ht="16" x14ac:dyDescent="0.2">
      <c r="A4" s="36" t="s">
        <v>3</v>
      </c>
      <c r="B4" s="102" t="str">
        <f>'AUTOS  NOTA 322'!B3:C3</f>
        <v>Juzgado Primero (1°) Civil del Circuito de Tuluá</v>
      </c>
      <c r="C4" s="102"/>
    </row>
    <row r="5" spans="1:9" ht="16" x14ac:dyDescent="0.2">
      <c r="A5" s="36" t="s">
        <v>59</v>
      </c>
      <c r="B5" s="102" t="str">
        <f>'AUTOS  NOTA 322'!B4:C4</f>
        <v>ALLIANZ SEGUROS S.A., JUAN CARLOS PAREJA ÁLVAREZ, JUAN CAMILO PAREJA QUINTERO</v>
      </c>
      <c r="C5" s="102"/>
    </row>
    <row r="6" spans="1:9" ht="15" customHeight="1" x14ac:dyDescent="0.2">
      <c r="A6" s="36" t="s">
        <v>7</v>
      </c>
      <c r="B6" s="102" t="str">
        <f>'AUTOS  NOTA 322'!B5:C5</f>
        <v xml:space="preserve">HELADIO RIVILLAS GARCÍA </v>
      </c>
      <c r="C6" s="102"/>
    </row>
    <row r="7" spans="1:9" ht="16" x14ac:dyDescent="0.2">
      <c r="A7" s="36" t="s">
        <v>9</v>
      </c>
      <c r="B7" s="102" t="str">
        <f>'AUTOS  NOTA 322'!B6:C6</f>
        <v>DEMANDA DIRECTA</v>
      </c>
      <c r="C7" s="102"/>
    </row>
    <row r="8" spans="1:9" ht="16" x14ac:dyDescent="0.2">
      <c r="A8" s="38" t="s">
        <v>60</v>
      </c>
      <c r="B8" s="102" t="str">
        <f>'AUTOS  NOTA 322'!B7:C8</f>
        <v>Heladio Rivillas Garcia</v>
      </c>
      <c r="C8" s="102"/>
    </row>
    <row r="9" spans="1:9" ht="32" x14ac:dyDescent="0.2">
      <c r="A9" s="36" t="s">
        <v>109</v>
      </c>
      <c r="B9" s="96">
        <f>SUM(C11,C12,C14,C15,C17)</f>
        <v>222359060</v>
      </c>
      <c r="C9" s="97"/>
    </row>
    <row r="10" spans="1:9" x14ac:dyDescent="0.2">
      <c r="A10" s="103" t="s">
        <v>110</v>
      </c>
      <c r="B10" s="100" t="s">
        <v>111</v>
      </c>
      <c r="C10" s="101"/>
    </row>
    <row r="11" spans="1:9" ht="16" x14ac:dyDescent="0.2">
      <c r="A11" s="103"/>
      <c r="B11" s="37" t="s">
        <v>112</v>
      </c>
      <c r="C11" s="32">
        <v>7359060</v>
      </c>
    </row>
    <row r="12" spans="1:9" ht="16" x14ac:dyDescent="0.2">
      <c r="A12" s="103"/>
      <c r="B12" s="37" t="s">
        <v>113</v>
      </c>
      <c r="C12" s="32">
        <v>0</v>
      </c>
    </row>
    <row r="13" spans="1:9" x14ac:dyDescent="0.2">
      <c r="A13" s="103"/>
      <c r="B13" s="100"/>
      <c r="C13" s="101"/>
    </row>
    <row r="14" spans="1:9" ht="16" x14ac:dyDescent="0.2">
      <c r="A14" s="103"/>
      <c r="B14" s="37" t="s">
        <v>114</v>
      </c>
      <c r="C14" s="40">
        <v>75000000</v>
      </c>
    </row>
    <row r="15" spans="1:9" ht="16" x14ac:dyDescent="0.2">
      <c r="A15" s="103"/>
      <c r="B15" s="37" t="s">
        <v>115</v>
      </c>
      <c r="C15" s="40">
        <v>140000000</v>
      </c>
      <c r="E15" t="s">
        <v>116</v>
      </c>
      <c r="F15" s="22">
        <v>0.7</v>
      </c>
    </row>
    <row r="16" spans="1:9" x14ac:dyDescent="0.2">
      <c r="A16" s="103"/>
      <c r="B16" s="100" t="s">
        <v>117</v>
      </c>
      <c r="C16" s="101"/>
      <c r="E16" t="s">
        <v>118</v>
      </c>
      <c r="F16" s="23">
        <v>0.3</v>
      </c>
      <c r="I16" s="25"/>
    </row>
    <row r="17" spans="1:9" x14ac:dyDescent="0.2">
      <c r="A17" s="103"/>
      <c r="B17" s="37"/>
      <c r="C17" s="41">
        <v>0</v>
      </c>
      <c r="F17" s="26"/>
      <c r="I17" s="25"/>
    </row>
    <row r="18" spans="1:9" ht="23.25" customHeight="1" x14ac:dyDescent="0.2">
      <c r="A18" s="39" t="s">
        <v>119</v>
      </c>
      <c r="B18" s="98" t="s">
        <v>151</v>
      </c>
      <c r="C18" s="99"/>
    </row>
    <row r="19" spans="1:9" ht="48" x14ac:dyDescent="0.2">
      <c r="A19" s="36" t="s">
        <v>120</v>
      </c>
      <c r="B19" s="110" t="s">
        <v>184</v>
      </c>
      <c r="C19" s="111"/>
    </row>
    <row r="20" spans="1:9" ht="15" customHeight="1" x14ac:dyDescent="0.2">
      <c r="A20" s="21" t="s">
        <v>121</v>
      </c>
      <c r="B20" s="107">
        <f>((C22+C23+C25+C26+C30+C28+C32+C34+C29+C33)-C37)*C36*C38</f>
        <v>67359060</v>
      </c>
      <c r="C20" s="107"/>
    </row>
    <row r="21" spans="1:9" ht="16" x14ac:dyDescent="0.2">
      <c r="A21" s="7" t="s">
        <v>122</v>
      </c>
      <c r="B21" s="112" t="s">
        <v>111</v>
      </c>
      <c r="C21" s="113"/>
    </row>
    <row r="22" spans="1:9" ht="16" x14ac:dyDescent="0.2">
      <c r="A22" s="94"/>
      <c r="B22" s="37" t="s">
        <v>112</v>
      </c>
      <c r="C22" s="32">
        <v>7359060</v>
      </c>
    </row>
    <row r="23" spans="1:9" ht="16" x14ac:dyDescent="0.2">
      <c r="A23" s="95"/>
      <c r="B23" s="37" t="s">
        <v>113</v>
      </c>
      <c r="C23" s="32">
        <v>0</v>
      </c>
    </row>
    <row r="24" spans="1:9" x14ac:dyDescent="0.2">
      <c r="A24" s="95"/>
      <c r="B24" s="100" t="s">
        <v>123</v>
      </c>
      <c r="C24" s="101"/>
    </row>
    <row r="25" spans="1:9" ht="16" x14ac:dyDescent="0.2">
      <c r="A25" s="95"/>
      <c r="B25" s="37" t="s">
        <v>114</v>
      </c>
      <c r="C25" s="32">
        <v>30000000</v>
      </c>
    </row>
    <row r="26" spans="1:9" ht="29" customHeight="1" x14ac:dyDescent="0.2">
      <c r="A26" s="95"/>
      <c r="B26" s="37" t="s">
        <v>181</v>
      </c>
      <c r="C26" s="32">
        <v>30000000</v>
      </c>
    </row>
    <row r="27" spans="1:9" x14ac:dyDescent="0.2">
      <c r="A27" s="95"/>
      <c r="B27" s="100" t="s">
        <v>124</v>
      </c>
      <c r="C27" s="101"/>
    </row>
    <row r="28" spans="1:9" ht="16" x14ac:dyDescent="0.2">
      <c r="A28" s="95"/>
      <c r="B28" s="37" t="s">
        <v>125</v>
      </c>
      <c r="C28" s="32">
        <v>0</v>
      </c>
    </row>
    <row r="29" spans="1:9" ht="16" x14ac:dyDescent="0.2">
      <c r="A29" s="95"/>
      <c r="B29" s="37" t="s">
        <v>112</v>
      </c>
      <c r="C29" s="32">
        <v>0</v>
      </c>
    </row>
    <row r="30" spans="1:9" ht="16" x14ac:dyDescent="0.2">
      <c r="A30" s="95"/>
      <c r="B30" s="37" t="s">
        <v>113</v>
      </c>
      <c r="C30" s="32">
        <v>0</v>
      </c>
    </row>
    <row r="31" spans="1:9" x14ac:dyDescent="0.2">
      <c r="A31" s="95"/>
      <c r="B31" s="100" t="s">
        <v>126</v>
      </c>
      <c r="C31" s="101"/>
    </row>
    <row r="32" spans="1:9" x14ac:dyDescent="0.2">
      <c r="A32" s="95"/>
      <c r="B32" s="37"/>
      <c r="C32" s="32"/>
    </row>
    <row r="33" spans="1:3" ht="16" x14ac:dyDescent="0.2">
      <c r="A33" s="95"/>
      <c r="B33" s="37" t="s">
        <v>112</v>
      </c>
      <c r="C33" s="32">
        <v>0</v>
      </c>
    </row>
    <row r="34" spans="1:3" ht="16" x14ac:dyDescent="0.2">
      <c r="A34" s="95"/>
      <c r="B34" s="37" t="s">
        <v>113</v>
      </c>
      <c r="C34" s="32">
        <v>0</v>
      </c>
    </row>
    <row r="35" spans="1:3" x14ac:dyDescent="0.2">
      <c r="A35" s="95"/>
      <c r="B35" s="100" t="s">
        <v>127</v>
      </c>
      <c r="C35" s="101"/>
    </row>
    <row r="36" spans="1:3" ht="16" x14ac:dyDescent="0.2">
      <c r="A36" s="95"/>
      <c r="B36" s="37" t="s">
        <v>128</v>
      </c>
      <c r="C36" s="33">
        <v>1</v>
      </c>
    </row>
    <row r="37" spans="1:3" ht="16" x14ac:dyDescent="0.2">
      <c r="A37" s="95"/>
      <c r="B37" s="37" t="s">
        <v>66</v>
      </c>
      <c r="C37" s="34">
        <v>0</v>
      </c>
    </row>
    <row r="38" spans="1:3" ht="16" x14ac:dyDescent="0.2">
      <c r="A38" s="95"/>
      <c r="B38" s="37" t="s">
        <v>129</v>
      </c>
      <c r="C38" s="33">
        <v>1</v>
      </c>
    </row>
    <row r="39" spans="1:3" ht="16" x14ac:dyDescent="0.2">
      <c r="A39" s="24" t="s">
        <v>130</v>
      </c>
      <c r="B39" s="107">
        <f>IFERROR(B20*(VLOOKUP(B18,E15:F17,2,0)),16666)</f>
        <v>16666</v>
      </c>
      <c r="C39" s="107"/>
    </row>
    <row r="40" spans="1:3" ht="93" customHeight="1" x14ac:dyDescent="0.2">
      <c r="A40" s="36" t="s">
        <v>131</v>
      </c>
      <c r="B40" s="108" t="s">
        <v>182</v>
      </c>
      <c r="C40" s="109"/>
    </row>
    <row r="41" spans="1:3" ht="211.5" customHeight="1" x14ac:dyDescent="0.2">
      <c r="A41" s="36" t="s">
        <v>132</v>
      </c>
      <c r="B41" s="105" t="s">
        <v>183</v>
      </c>
      <c r="C41" s="106"/>
    </row>
    <row r="42" spans="1:3" ht="26" customHeight="1" x14ac:dyDescent="0.2">
      <c r="A42" s="43" t="s">
        <v>133</v>
      </c>
      <c r="B42" s="43"/>
      <c r="C42" s="43"/>
    </row>
    <row r="43" spans="1:3" x14ac:dyDescent="0.2">
      <c r="A43" s="42" t="s">
        <v>134</v>
      </c>
      <c r="B43" s="104"/>
      <c r="C43" s="104"/>
    </row>
    <row r="44" spans="1:3" ht="41" customHeight="1" x14ac:dyDescent="0.2">
      <c r="A44" s="42" t="s">
        <v>135</v>
      </c>
      <c r="B44" s="104"/>
      <c r="C44" s="104"/>
    </row>
  </sheetData>
  <sheetProtection algorithmName="SHA-512" hashValue="Y6jm3BzJbbuYepmmD9/3XgP0/2+e/ibB3vzV4hYGrHAhkuvi6ip1SwTuqosUFefckAFp58z48DWwhwSVsK5n2Q==" saltValue="33C4Qfd9ErFF9CIfv4DgmQ==" spinCount="100000" sheet="1" selectLockedCells="1"/>
  <mergeCells count="27">
    <mergeCell ref="B43:C43"/>
    <mergeCell ref="B44:C44"/>
    <mergeCell ref="B41:C41"/>
    <mergeCell ref="B18:C18"/>
    <mergeCell ref="B20:C20"/>
    <mergeCell ref="B40:C40"/>
    <mergeCell ref="B31:C31"/>
    <mergeCell ref="B35:C35"/>
    <mergeCell ref="B39:C39"/>
    <mergeCell ref="B27:C27"/>
    <mergeCell ref="B19:C19"/>
    <mergeCell ref="B21:C21"/>
    <mergeCell ref="B24:C24"/>
    <mergeCell ref="A22:A38"/>
    <mergeCell ref="B9:C9"/>
    <mergeCell ref="A1:C1"/>
    <mergeCell ref="B2:C2"/>
    <mergeCell ref="B16:C16"/>
    <mergeCell ref="B3:C3"/>
    <mergeCell ref="B4:C4"/>
    <mergeCell ref="B5:C5"/>
    <mergeCell ref="B6:C6"/>
    <mergeCell ref="B7:C7"/>
    <mergeCell ref="B8:C8"/>
    <mergeCell ref="B10:C10"/>
    <mergeCell ref="B13:C13"/>
    <mergeCell ref="A10:A17"/>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200-000000000000}">
          <x14:formula1>
            <xm:f>Hoja2!$F$1:$F$3</xm:f>
          </x14:formula1>
          <xm:sqref>B18</xm:sqref>
        </x14:dataValidation>
        <x14:dataValidation type="list" allowBlank="1" showInputMessage="1" showErrorMessage="1" xr:uid="{00000000-0002-0000-0200-000001000000}">
          <x14:formula1>
            <xm:f>Hoja2!$L$9:$L$13</xm:f>
          </x14:formula1>
          <xm:sqref>B32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499984740745262"/>
  </sheetPr>
  <dimension ref="A1"/>
  <sheetViews>
    <sheetView workbookViewId="0">
      <selection activeCell="I29" sqref="I29"/>
    </sheetView>
  </sheetViews>
  <sheetFormatPr baseColWidth="10" defaultColWidth="11.5" defaultRowHeight="15" x14ac:dyDescent="0.2"/>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4">
    <tabColor theme="3" tint="-0.499984740745262"/>
  </sheetPr>
  <dimension ref="A1:C17"/>
  <sheetViews>
    <sheetView workbookViewId="0">
      <selection activeCell="C28" sqref="C28:C29"/>
    </sheetView>
  </sheetViews>
  <sheetFormatPr baseColWidth="10" defaultColWidth="0" defaultRowHeight="15" x14ac:dyDescent="0.2"/>
  <cols>
    <col min="1" max="1" width="37" customWidth="1"/>
    <col min="2" max="2" width="11.5" customWidth="1"/>
    <col min="3" max="3" width="94.5" customWidth="1"/>
    <col min="4" max="16384" width="11.5" hidden="1"/>
  </cols>
  <sheetData>
    <row r="1" spans="1:3" ht="19" x14ac:dyDescent="0.2">
      <c r="A1" s="74" t="s">
        <v>136</v>
      </c>
      <c r="B1" s="74"/>
      <c r="C1" s="74"/>
    </row>
    <row r="2" spans="1:3" ht="16" x14ac:dyDescent="0.2">
      <c r="A2" s="20" t="s">
        <v>57</v>
      </c>
      <c r="B2" s="75" t="str">
        <f>'AUTOS NOTA 324'!B2:C2</f>
        <v>APJ32127- 80227651</v>
      </c>
      <c r="C2" s="76"/>
    </row>
    <row r="3" spans="1:3" ht="16" x14ac:dyDescent="0.2">
      <c r="A3" s="5" t="s">
        <v>1</v>
      </c>
      <c r="B3" s="62" t="str">
        <f>'AUTOS  NOTA 322'!B2:C2</f>
        <v>768343103001-2023-00214-00</v>
      </c>
      <c r="C3" s="62"/>
    </row>
    <row r="4" spans="1:3" ht="16" x14ac:dyDescent="0.2">
      <c r="A4" s="5" t="s">
        <v>3</v>
      </c>
      <c r="B4" s="62" t="str">
        <f>'AUTOS  NOTA 322'!B3:C3</f>
        <v>Juzgado Primero (1°) Civil del Circuito de Tuluá</v>
      </c>
      <c r="C4" s="62"/>
    </row>
    <row r="5" spans="1:3" ht="16" x14ac:dyDescent="0.2">
      <c r="A5" s="5" t="s">
        <v>59</v>
      </c>
      <c r="B5" s="62" t="str">
        <f>'AUTOS  NOTA 322'!B4:C4</f>
        <v>ALLIANZ SEGUROS S.A., JUAN CARLOS PAREJA ÁLVAREZ, JUAN CAMILO PAREJA QUINTERO</v>
      </c>
      <c r="C5" s="62"/>
    </row>
    <row r="6" spans="1:3" ht="15" customHeight="1" x14ac:dyDescent="0.2">
      <c r="A6" s="5" t="s">
        <v>7</v>
      </c>
      <c r="B6" s="62" t="str">
        <f>'AUTOS  NOTA 322'!B5:C5</f>
        <v xml:space="preserve">HELADIO RIVILLAS GARCÍA </v>
      </c>
      <c r="C6" s="62"/>
    </row>
    <row r="7" spans="1:3" ht="15" customHeight="1" x14ac:dyDescent="0.2">
      <c r="A7" s="5" t="s">
        <v>9</v>
      </c>
      <c r="B7" s="62" t="str">
        <f>'AUTOS  NOTA 322'!B6:C6</f>
        <v>DEMANDA DIRECTA</v>
      </c>
      <c r="C7" s="62"/>
    </row>
    <row r="8" spans="1:3" ht="15" customHeight="1" x14ac:dyDescent="0.2">
      <c r="A8" s="31" t="s">
        <v>60</v>
      </c>
      <c r="B8" s="62" t="str">
        <f>'AUTOS  NOTA 322'!B7:C8</f>
        <v>Heladio Rivillas Garcia</v>
      </c>
      <c r="C8" s="62"/>
    </row>
    <row r="9" spans="1:3" ht="19" customHeight="1" x14ac:dyDescent="0.2">
      <c r="A9" s="5" t="s">
        <v>137</v>
      </c>
      <c r="B9" s="62"/>
      <c r="C9" s="62"/>
    </row>
    <row r="10" spans="1:3" ht="16" x14ac:dyDescent="0.2">
      <c r="A10" s="7" t="s">
        <v>122</v>
      </c>
      <c r="B10" s="116">
        <f>'AUTOS NOTA 324'!B20:C20</f>
        <v>67359060</v>
      </c>
      <c r="C10" s="116"/>
    </row>
    <row r="11" spans="1:3" ht="16" x14ac:dyDescent="0.2">
      <c r="A11" s="7" t="s">
        <v>138</v>
      </c>
      <c r="B11" s="117">
        <f>'AUTOS NOTA 324'!B39:C39</f>
        <v>16666</v>
      </c>
      <c r="C11" s="62"/>
    </row>
    <row r="12" spans="1:3" ht="32" x14ac:dyDescent="0.2">
      <c r="A12" s="7" t="s">
        <v>139</v>
      </c>
      <c r="B12" s="114"/>
      <c r="C12" s="115"/>
    </row>
    <row r="13" spans="1:3" ht="48" x14ac:dyDescent="0.2">
      <c r="A13" s="5" t="s">
        <v>140</v>
      </c>
      <c r="B13" s="62"/>
      <c r="C13" s="62"/>
    </row>
    <row r="14" spans="1:3" ht="48" x14ac:dyDescent="0.2">
      <c r="A14" s="5" t="s">
        <v>141</v>
      </c>
      <c r="B14" s="62"/>
      <c r="C14" s="62"/>
    </row>
    <row r="15" spans="1:3" ht="16" x14ac:dyDescent="0.2">
      <c r="A15" s="5" t="s">
        <v>142</v>
      </c>
      <c r="B15" s="6"/>
      <c r="C15" s="6"/>
    </row>
    <row r="16" spans="1:3" ht="16" x14ac:dyDescent="0.2">
      <c r="A16" s="7" t="s">
        <v>143</v>
      </c>
      <c r="B16" s="62"/>
      <c r="C16" s="62"/>
    </row>
    <row r="17" spans="1:3" ht="16" x14ac:dyDescent="0.2">
      <c r="A17" s="6" t="s">
        <v>144</v>
      </c>
      <c r="B17" s="115"/>
      <c r="C17" s="115"/>
    </row>
  </sheetData>
  <mergeCells count="16">
    <mergeCell ref="B16:C16"/>
    <mergeCell ref="B12:C12"/>
    <mergeCell ref="B17:C17"/>
    <mergeCell ref="B14:C14"/>
    <mergeCell ref="A1:C1"/>
    <mergeCell ref="B7:C7"/>
    <mergeCell ref="B10:C10"/>
    <mergeCell ref="B11:C11"/>
    <mergeCell ref="B13:C13"/>
    <mergeCell ref="B8:C8"/>
    <mergeCell ref="B2:C2"/>
    <mergeCell ref="B3:C3"/>
    <mergeCell ref="B4:C4"/>
    <mergeCell ref="B5:C5"/>
    <mergeCell ref="B6:C6"/>
    <mergeCell ref="B9:C9"/>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400-000000000000}">
          <x14:formula1>
            <xm:f>Hoja2!$B$1:$B$2</xm:f>
          </x14:formula1>
          <xm:sqref>B13:C13 B15 B16:C16</xm:sqref>
        </x14:dataValidation>
        <x14:dataValidation type="list" allowBlank="1" showInputMessage="1" showErrorMessage="1" xr:uid="{00000000-0002-0000-0400-000001000000}">
          <x14:formula1>
            <xm:f>Hoja2!$N$1:$N$3</xm:f>
          </x14:formula1>
          <xm:sqref>B9:C9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5"/>
  <dimension ref="A1:O13"/>
  <sheetViews>
    <sheetView topLeftCell="G1" workbookViewId="0">
      <selection activeCell="L26" sqref="L26"/>
    </sheetView>
  </sheetViews>
  <sheetFormatPr baseColWidth="10" defaultColWidth="11.5" defaultRowHeight="15" x14ac:dyDescent="0.2"/>
  <cols>
    <col min="4" max="4" width="20.1640625" bestFit="1" customWidth="1"/>
    <col min="5" max="5" width="42.83203125" bestFit="1" customWidth="1"/>
    <col min="12" max="12" width="30.5" customWidth="1"/>
    <col min="13" max="13" width="16" customWidth="1"/>
  </cols>
  <sheetData>
    <row r="1" spans="1:15" x14ac:dyDescent="0.2">
      <c r="A1" s="9" t="s">
        <v>67</v>
      </c>
      <c r="B1" t="s">
        <v>72</v>
      </c>
      <c r="C1" s="9" t="s">
        <v>74</v>
      </c>
      <c r="D1" s="9" t="s">
        <v>145</v>
      </c>
      <c r="E1" s="3" t="s">
        <v>82</v>
      </c>
      <c r="F1" s="2" t="s">
        <v>116</v>
      </c>
      <c r="G1" s="4">
        <v>0</v>
      </c>
      <c r="H1" t="s">
        <v>28</v>
      </c>
      <c r="I1" t="s">
        <v>146</v>
      </c>
      <c r="K1" t="s">
        <v>147</v>
      </c>
      <c r="L1" s="30" t="s">
        <v>12</v>
      </c>
      <c r="M1" t="s">
        <v>68</v>
      </c>
      <c r="N1" t="s">
        <v>116</v>
      </c>
      <c r="O1" t="s">
        <v>148</v>
      </c>
    </row>
    <row r="2" spans="1:15" x14ac:dyDescent="0.2">
      <c r="A2" t="s">
        <v>68</v>
      </c>
      <c r="B2" t="s">
        <v>80</v>
      </c>
      <c r="C2" t="s">
        <v>149</v>
      </c>
      <c r="D2" s="2" t="s">
        <v>150</v>
      </c>
      <c r="E2" s="1" t="s">
        <v>83</v>
      </c>
      <c r="F2" s="2" t="s">
        <v>151</v>
      </c>
      <c r="G2" s="4">
        <v>0.7</v>
      </c>
      <c r="H2" t="s">
        <v>152</v>
      </c>
      <c r="I2" t="s">
        <v>153</v>
      </c>
      <c r="K2" t="s">
        <v>10</v>
      </c>
      <c r="L2" s="30" t="s">
        <v>154</v>
      </c>
      <c r="M2" t="s">
        <v>155</v>
      </c>
      <c r="N2" t="s">
        <v>118</v>
      </c>
      <c r="O2" t="s">
        <v>80</v>
      </c>
    </row>
    <row r="3" spans="1:15" x14ac:dyDescent="0.2">
      <c r="A3" t="s">
        <v>155</v>
      </c>
      <c r="C3" t="s">
        <v>156</v>
      </c>
      <c r="D3" s="2" t="s">
        <v>157</v>
      </c>
      <c r="E3" s="1" t="s">
        <v>158</v>
      </c>
      <c r="F3" s="2" t="s">
        <v>118</v>
      </c>
      <c r="G3" s="4">
        <v>0.3</v>
      </c>
      <c r="H3" t="s">
        <v>29</v>
      </c>
      <c r="I3" t="s">
        <v>159</v>
      </c>
      <c r="L3" s="30" t="s">
        <v>64</v>
      </c>
      <c r="M3" t="s">
        <v>160</v>
      </c>
      <c r="N3" t="s">
        <v>151</v>
      </c>
    </row>
    <row r="4" spans="1:15" x14ac:dyDescent="0.2">
      <c r="A4" t="s">
        <v>160</v>
      </c>
      <c r="C4" t="s">
        <v>75</v>
      </c>
      <c r="E4" s="1" t="s">
        <v>161</v>
      </c>
      <c r="H4" t="s">
        <v>162</v>
      </c>
      <c r="I4" t="s">
        <v>36</v>
      </c>
      <c r="L4" t="s">
        <v>163</v>
      </c>
    </row>
    <row r="5" spans="1:15" x14ac:dyDescent="0.2">
      <c r="A5" t="s">
        <v>164</v>
      </c>
      <c r="E5" s="1" t="s">
        <v>165</v>
      </c>
      <c r="H5" t="s">
        <v>166</v>
      </c>
      <c r="I5" t="s">
        <v>167</v>
      </c>
      <c r="L5" s="30" t="s">
        <v>168</v>
      </c>
    </row>
    <row r="6" spans="1:15" x14ac:dyDescent="0.2">
      <c r="E6" s="1" t="s">
        <v>169</v>
      </c>
      <c r="I6" t="s">
        <v>170</v>
      </c>
      <c r="L6" s="30" t="s">
        <v>171</v>
      </c>
    </row>
    <row r="7" spans="1:15" x14ac:dyDescent="0.2">
      <c r="E7" s="1" t="s">
        <v>172</v>
      </c>
      <c r="I7" t="s">
        <v>173</v>
      </c>
      <c r="L7" s="30" t="s">
        <v>174</v>
      </c>
    </row>
    <row r="8" spans="1:15" x14ac:dyDescent="0.2">
      <c r="E8" s="1" t="s">
        <v>175</v>
      </c>
      <c r="L8" s="30" t="s">
        <v>124</v>
      </c>
    </row>
    <row r="9" spans="1:15" x14ac:dyDescent="0.2">
      <c r="L9" s="30" t="s">
        <v>176</v>
      </c>
    </row>
    <row r="10" spans="1:15" x14ac:dyDescent="0.2">
      <c r="L10" s="30" t="s">
        <v>177</v>
      </c>
    </row>
    <row r="11" spans="1:15" x14ac:dyDescent="0.2">
      <c r="L11" s="30" t="s">
        <v>178</v>
      </c>
    </row>
    <row r="12" spans="1:15" x14ac:dyDescent="0.2">
      <c r="L12" s="30" t="s">
        <v>179</v>
      </c>
    </row>
    <row r="13" spans="1:15" x14ac:dyDescent="0.2">
      <c r="L13" s="30" t="s">
        <v>180</v>
      </c>
    </row>
  </sheetData>
  <pageMargins left="0.7" right="0.7" top="0.75" bottom="0.75" header="0.3" footer="0.3"/>
  <headerFooter>
    <oddHeader>&amp;C&amp;"Calibri"&amp;10&amp;K000000 Internal&amp;1#_x000D_</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55bf16b8-db60-4153-a954-9d3ee6a964fe" xsi:nil="true"/>
    <lcf76f155ced4ddcb4097134ff3c332f xmlns="39c72b90-33f0-47a8-93a0-b0e80e69708d">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5CD393833B186944A0A837CB0070EACA" ma:contentTypeVersion="13" ma:contentTypeDescription="Crear nuevo documento." ma:contentTypeScope="" ma:versionID="eeeac8d1312976f434a862a9a96f825b">
  <xsd:schema xmlns:xsd="http://www.w3.org/2001/XMLSchema" xmlns:xs="http://www.w3.org/2001/XMLSchema" xmlns:p="http://schemas.microsoft.com/office/2006/metadata/properties" xmlns:ns2="39c72b90-33f0-47a8-93a0-b0e80e69708d" xmlns:ns3="55bf16b8-db60-4153-a954-9d3ee6a964fe" targetNamespace="http://schemas.microsoft.com/office/2006/metadata/properties" ma:root="true" ma:fieldsID="a69dd81a64fdd8bfc6400a7eab938425" ns2:_="" ns3:_="">
    <xsd:import namespace="39c72b90-33f0-47a8-93a0-b0e80e69708d"/>
    <xsd:import namespace="55bf16b8-db60-4153-a954-9d3ee6a964fe"/>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9c72b90-33f0-47a8-93a0-b0e80e69708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6" nillable="true" ma:taxonomy="true" ma:internalName="lcf76f155ced4ddcb4097134ff3c332f" ma:taxonomyFieldName="MediaServiceImageTags" ma:displayName="Etiquetas de imagen" ma:readOnly="false" ma:fieldId="{5cf76f15-5ced-4ddc-b409-7134ff3c332f}" ma:taxonomyMulti="true" ma:sspId="7ba65c96-85f3-4050-bcb1-c5e898dfc7fb"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5bf16b8-db60-4153-a954-9d3ee6a964fe"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TaxCatchAll" ma:index="17" nillable="true" ma:displayName="Taxonomy Catch All Column" ma:hidden="true" ma:list="{590a5bc6-11ed-4d54-9942-1af284d4f5da}" ma:internalName="TaxCatchAll" ma:showField="CatchAllData" ma:web="55bf16b8-db60-4153-a954-9d3ee6a964f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9263B0A-97A7-42E4-99E8-454365A2A7B8}">
  <ds:schemaRefs>
    <ds:schemaRef ds:uri="http://schemas.microsoft.com/sharepoint/v3/contenttype/forms"/>
  </ds:schemaRefs>
</ds:datastoreItem>
</file>

<file path=customXml/itemProps2.xml><?xml version="1.0" encoding="utf-8"?>
<ds:datastoreItem xmlns:ds="http://schemas.openxmlformats.org/officeDocument/2006/customXml" ds:itemID="{F45074D7-AEE7-4C2E-9709-DA873087EC2C}">
  <ds:schemaRefs>
    <ds:schemaRef ds:uri="http://schemas.microsoft.com/office/2006/documentManagement/types"/>
    <ds:schemaRef ds:uri="55bf16b8-db60-4153-a954-9d3ee6a964fe"/>
    <ds:schemaRef ds:uri="http://purl.org/dc/terms/"/>
    <ds:schemaRef ds:uri="http://www.w3.org/XML/1998/namespace"/>
    <ds:schemaRef ds:uri="http://purl.org/dc/elements/1.1/"/>
    <ds:schemaRef ds:uri="http://purl.org/dc/dcmitype/"/>
    <ds:schemaRef ds:uri="39c72b90-33f0-47a8-93a0-b0e80e69708d"/>
    <ds:schemaRef ds:uri="http://schemas.microsoft.com/office/infopath/2007/PartnerControls"/>
    <ds:schemaRef ds:uri="http://schemas.openxmlformats.org/package/2006/metadata/core-properties"/>
    <ds:schemaRef ds:uri="http://schemas.microsoft.com/office/2006/metadata/properties"/>
  </ds:schemaRefs>
</ds:datastoreItem>
</file>

<file path=customXml/itemProps3.xml><?xml version="1.0" encoding="utf-8"?>
<ds:datastoreItem xmlns:ds="http://schemas.openxmlformats.org/officeDocument/2006/customXml" ds:itemID="{9AF98B96-7C7F-44C7-8B5A-F4B36CE4976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9c72b90-33f0-47a8-93a0-b0e80e69708d"/>
    <ds:schemaRef ds:uri="55bf16b8-db60-4153-a954-9d3ee6a964f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6</vt:i4>
      </vt:variant>
    </vt:vector>
  </HeadingPairs>
  <TitlesOfParts>
    <vt:vector size="6" baseType="lpstr">
      <vt:lpstr>AUTOS  NOTA 322</vt:lpstr>
      <vt:lpstr>AUTOS NOTA 321</vt:lpstr>
      <vt:lpstr>AUTOS NOTA 324</vt:lpstr>
      <vt:lpstr>TASACION </vt:lpstr>
      <vt:lpstr>AUTOS NOTA 325</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luisa perez</cp:lastModifiedBy>
  <cp:revision/>
  <dcterms:created xsi:type="dcterms:W3CDTF">2020-12-07T14:41:17Z</dcterms:created>
  <dcterms:modified xsi:type="dcterms:W3CDTF">2024-03-06T23:37:30Z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43847">
    <vt:lpwstr>02092021143847;CE02653;0</vt:lpwstr>
  </property>
  <property fmtid="{D5CDD505-2E9C-101B-9397-08002B2CF9AE}" pid="20" name="OfficeDocumentSecurity_02092021143943">
    <vt:lpwstr>02092021143943;CE02653;0</vt:lpwstr>
  </property>
  <property fmtid="{D5CDD505-2E9C-101B-9397-08002B2CF9AE}" pid="21" name="OfficeDocumentSecurity_02092021144022">
    <vt:lpwstr>02092021144022;CE02653;0</vt:lpwstr>
  </property>
  <property fmtid="{D5CDD505-2E9C-101B-9397-08002B2CF9AE}" pid="22" name="MSIP_Label_863bc15e-e7bf-41c1-bdb3-03882d8a2e2c_Enabled">
    <vt:lpwstr>true</vt:lpwstr>
  </property>
  <property fmtid="{D5CDD505-2E9C-101B-9397-08002B2CF9AE}" pid="23" name="MSIP_Label_863bc15e-e7bf-41c1-bdb3-03882d8a2e2c_SetDate">
    <vt:lpwstr>2023-02-15T12:41:27Z</vt:lpwstr>
  </property>
  <property fmtid="{D5CDD505-2E9C-101B-9397-08002B2CF9AE}" pid="24" name="MSIP_Label_863bc15e-e7bf-41c1-bdb3-03882d8a2e2c_Method">
    <vt:lpwstr>Privileged</vt:lpwstr>
  </property>
  <property fmtid="{D5CDD505-2E9C-101B-9397-08002B2CF9AE}" pid="25" name="MSIP_Label_863bc15e-e7bf-41c1-bdb3-03882d8a2e2c_Name">
    <vt:lpwstr>863bc15e-e7bf-41c1-bdb3-03882d8a2e2c</vt:lpwstr>
  </property>
  <property fmtid="{D5CDD505-2E9C-101B-9397-08002B2CF9AE}" pid="26" name="MSIP_Label_863bc15e-e7bf-41c1-bdb3-03882d8a2e2c_SiteId">
    <vt:lpwstr>6e06e42d-6925-47c6-b9e7-9581c7ca302a</vt:lpwstr>
  </property>
  <property fmtid="{D5CDD505-2E9C-101B-9397-08002B2CF9AE}" pid="27" name="MSIP_Label_863bc15e-e7bf-41c1-bdb3-03882d8a2e2c_ActionId">
    <vt:lpwstr>ecc5e9df-e1db-4698-8463-abf3c56b12d7</vt:lpwstr>
  </property>
  <property fmtid="{D5CDD505-2E9C-101B-9397-08002B2CF9AE}" pid="28" name="MSIP_Label_863bc15e-e7bf-41c1-bdb3-03882d8a2e2c_ContentBits">
    <vt:lpwstr>1</vt:lpwstr>
  </property>
  <property fmtid="{D5CDD505-2E9C-101B-9397-08002B2CF9AE}" pid="29" name="ContentTypeId">
    <vt:lpwstr>0x0101005CD393833B186944A0A837CB0070EACA</vt:lpwstr>
  </property>
</Properties>
</file>