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abaron_gha_com_co/Documents/01. AMBM/1. Revisiones/15. LUISA PEREZ/"/>
    </mc:Choice>
  </mc:AlternateContent>
  <xr:revisionPtr revIDLastSave="0" documentId="14_{2D1D7999-FC2D-4547-A8D4-054C08FC862A}"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7" l="1"/>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<sst xmlns="http://schemas.openxmlformats.org/spreadsheetml/2006/main" count="249" uniqueCount="185">
  <si>
    <t>SOLICITUD DE ANTECEDENTES -ABOGADO EXTERNO-</t>
  </si>
  <si>
    <t>Radicado(23 digitos)</t>
  </si>
  <si>
    <t>768343103001-2023-00214-00</t>
  </si>
  <si>
    <t>Juzgado</t>
  </si>
  <si>
    <t>Juzgado Primero (1°) Civil del Circuito de Tuluá</t>
  </si>
  <si>
    <t>Demandados</t>
  </si>
  <si>
    <t>ALLIANZ SEGUROS S.A., JUAN CARLOS PAREJA ÁLVAREZ, JUAN CAMILO PAREJA QUINTERO</t>
  </si>
  <si>
    <t xml:space="preserve">Demandante </t>
  </si>
  <si>
    <t xml:space="preserve">HELADIO RIVILLAS GARCÍA </t>
  </si>
  <si>
    <t>Tipo de vinculacion compañía</t>
  </si>
  <si>
    <t>DEMANDA DIRECTA</t>
  </si>
  <si>
    <t xml:space="preserve">Tipo de perjucio </t>
  </si>
  <si>
    <t xml:space="preserve">RCE LESIONES </t>
  </si>
  <si>
    <t>INTERVINIENTE -Nombre de lesionado o muerto (s) del proceso</t>
  </si>
  <si>
    <t>Heladio Rivillas Garcia</t>
  </si>
  <si>
    <t xml:space="preserve">Numero de identificacion </t>
  </si>
  <si>
    <t xml:space="preserve">Domicilio </t>
  </si>
  <si>
    <t>Carrera 6 No. 9 - 37 ANDALUCIA – VALLE</t>
  </si>
  <si>
    <t xml:space="preserve">Telefono </t>
  </si>
  <si>
    <t>Correo electronico</t>
  </si>
  <si>
    <t>heladiorivillas@gmail.com</t>
  </si>
  <si>
    <t xml:space="preserve">Estado Civil </t>
  </si>
  <si>
    <t>Casado</t>
  </si>
  <si>
    <t xml:space="preserve">Fecha de nacimiento </t>
  </si>
  <si>
    <t xml:space="preserve">Edad al momento del siniestro </t>
  </si>
  <si>
    <t>48 años</t>
  </si>
  <si>
    <t xml:space="preserve">Fecha de defuncion </t>
  </si>
  <si>
    <t>N/A</t>
  </si>
  <si>
    <t xml:space="preserve">Situcion Laboral </t>
  </si>
  <si>
    <t>Ocupado - Autonomo</t>
  </si>
  <si>
    <t xml:space="preserve">Profesion </t>
  </si>
  <si>
    <t>Sin información</t>
  </si>
  <si>
    <t xml:space="preserve">Ingresos Netos </t>
  </si>
  <si>
    <t>Numero de Lesionados y/o fallecidos  según IPAT</t>
  </si>
  <si>
    <t>2 lesionados</t>
  </si>
  <si>
    <t xml:space="preserve">Condicion </t>
  </si>
  <si>
    <t xml:space="preserve">Motociclista </t>
  </si>
  <si>
    <t>Fecha de los hechos</t>
  </si>
  <si>
    <t>07 de mayo de 2019</t>
  </si>
  <si>
    <t>Fecha de solicitud audiencia prejudicial</t>
  </si>
  <si>
    <t>17 de enero de 2020</t>
  </si>
  <si>
    <t>Fecha de audiencia prejudicial</t>
  </si>
  <si>
    <t>28 de enero de 2020</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</si>
  <si>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</si>
  <si>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07 de mayo de 2019 se presentó un accidente de tránsito donde se vio involucrado el vehículo de placa IHT084, de propiedad del señor Juan Carlos Pareja Alvarez el cual estaba siendo conducido por el señor Juan  Camilo Pareja Quintero al momento del accidente; y, el vehículo DWA76C, el cual era conducido por el señor Heladio Rivillas García y, donde se desplazaba como parrillera la señora Luz Esneda Torres Estupiñan. 
Con ocasión de este accidente el señor Rivillas García resultó lesionado en la pierna izquierda. El dictamen pericial emitido por Medicina Legal establece: Mecanismos traumáticos de lesión; Contundente; Abrasivo. Incapacidad Médica Legal DEFINITIVA SETENTA (70) DÍAS. SECUELAS MÉDICO-LEGALES: Deformidad física que afecta el cuerpo de carácter permanente; Perturbación funcional de RODILLA, PIERNA, TOBILLO IZQUIERDO de manera permanente; Perturbación funcional de órgano de la LOCOMOCIÓN de carácter permanente.  
Según IPAT, se consignó como hipótesis del accidente de tránsito el código No. 132 al vehículo de placa DWA76C. Dicha hipótesis corresponde a “NO RESPETAR LA PRELACIÓN” y se describe como “No detener el vehículo o ceder el paso, cuando se ingresa a una vía de mayor prelación donde no existe señalización”.
Sin embargo, la parte demandante alega que la conducta imprudente fue realizada por el vehículo IHT084. Establece que el vehículo en mención se metió y/o invadió el carrel por donde transitaba el señor Rivallas Garcia en exceso de velocidad, buscando adelantar a la motocicleta, por lo que termina golpeándola por su lateral izquierdo y sacándola del carril hacia el otro lado de la carretera. </t>
  </si>
  <si>
    <t>Asegurado</t>
  </si>
  <si>
    <t>Nit Asegurado</t>
  </si>
  <si>
    <t>Placa vehículo asegurado (si aplica)</t>
  </si>
  <si>
    <t>IHT084</t>
  </si>
  <si>
    <t>No. Póliza vinculada</t>
  </si>
  <si>
    <t>Fecha de asignación</t>
  </si>
  <si>
    <t>04 de mayo del 2022</t>
  </si>
  <si>
    <t>Fecha de notificación</t>
  </si>
  <si>
    <t>02 de noviembre de 2023</t>
  </si>
  <si>
    <r>
      <t xml:space="preserve">Fecha de contestacion 
*Recomendación: </t>
    </r>
    <r>
      <rPr>
        <sz val="11"/>
        <color theme="1"/>
        <rFont val="Calibri"/>
        <family val="2"/>
        <scheme val="minor"/>
      </rPr>
      <t>Fecha máxima para contestar la demanda acorde a lo estiúlado en la norma.</t>
    </r>
  </si>
  <si>
    <t>06 DE DICIEMBRE DE 2023 (Contando los dos días del 2213 de 2020)</t>
  </si>
  <si>
    <t>REMISION DE ANTECEDENTES - ABOGADO INTERNO-</t>
  </si>
  <si>
    <t>SINIESTRO - APLICATIVO</t>
  </si>
  <si>
    <t>APJ32127- 80227651</t>
  </si>
  <si>
    <t>Demandado</t>
  </si>
  <si>
    <t>INTERVINIENTE</t>
  </si>
  <si>
    <t>PÓLIZA</t>
  </si>
  <si>
    <t>022222759 / 1694</t>
  </si>
  <si>
    <t>AMPARO A AFECTAR</t>
  </si>
  <si>
    <t>RCE HOMICIDIO-LESION</t>
  </si>
  <si>
    <t>VALOR ASEGURADO</t>
  </si>
  <si>
    <t>DEDUCIBLE</t>
  </si>
  <si>
    <t>MODALIDAD</t>
  </si>
  <si>
    <t>OCURRENCIA</t>
  </si>
  <si>
    <t xml:space="preserve">VIGENCIA </t>
  </si>
  <si>
    <t>03/06/2018 hasta las 24:00 horas del 02/06/2019.</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</si>
  <si>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</si>
  <si>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</si>
  <si>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</si>
  <si>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</si>
  <si>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</si>
  <si>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</si>
  <si>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</si>
  <si>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</si>
  <si>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</si>
  <si>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</si>
  <si>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</si>
  <si>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</si>
  <si>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</si>
  <si>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</si>
  <si>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</si>
  <si>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</si>
  <si>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</si>
  <si>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</si>
  <si>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</si>
  <si>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</si>
  <si>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</si>
  <si>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</si>
  <si>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</si>
  <si>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</si>
  <si>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</si>
  <si>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</si>
  <si>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</si>
  <si>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</si>
  <si>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</si>
  <si>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</si>
  <si>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</si>
  <si>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</si>
  <si>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</si>
  <si>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</si>
  <si>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</si>
  <si>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</si>
  <si>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</si>
  <si>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</si>
  <si>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</si>
  <si>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</si>
  <si>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</si>
  <si>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</si>
  <si>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</si>
  <si>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</si>
  <si>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</si>
  <si>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</si>
  <si>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</si>
  <si>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</si>
  <si>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</si>
  <si>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</si>
  <si>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</si>
  <si>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</si>
  <si>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</si>
  <si>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</si>
  <si>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</si>
  <si>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</si>
  <si>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</si>
  <si>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</si>
  <si>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</si>
  <si>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</si>
  <si>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</si>
  <si>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</si>
  <si>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</si>
  <si>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</si>
  <si>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</si>
  <si>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</si>
  <si>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</si>
  <si>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</si>
  <si>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</si>
  <si>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</si>
  <si>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</si>
  <si>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</si>
  <si>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</si>
  <si>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</si>
  <si>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</si>
  <si>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</si>
  <si>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</si>
  <si>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</si>
  <si>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SI </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</si>
  <si>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</si>
  <si>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</si>
  <si>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</si>
  <si>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</si>
  <si>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</si>
  <si>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</si>
  <si>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</si>
  <si>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</si>
  <si>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</si>
  <si>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</si>
  <si>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</si>
  <si>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</si>
  <si>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</si>
  <si>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</si>
  <si>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</si>
  <si>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</si>
  <si>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</si>
  <si>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</si>
  <si>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</si>
  <si>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</si>
  <si>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</si>
  <si>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</si>
  <si>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</si>
  <si>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</si>
  <si>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</si>
  <si>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</si>
  <si>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</si>
  <si>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</si>
  <si>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</si>
  <si>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</si>
  <si>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</si>
  <si>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</si>
  <si>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La contingencia se califica como La contingencia se califica como eventual, ya que, si bien el contrato de seguro presta cobertura material y temporal, dependerá del debate probatorio confirmar o desvirtuar la responsabilidad en cabeza del vehículo asegurado.
Lo primero que debe tomarse en consideración es que la Póliza de Autos No. 022222759 / 1694 presta cobertura material y temporal, de conformidad con los hechos y pretensiones expuestas en el líbelo de la demanda. Frente a la cobertura temporal, debe decirse que su modalidad es OCURRENCIA y en tal virtud, ampara los eventos ocurridos dentro de la limitación temporal de la póliza comprendida desde el 03/06/2018 hasta el 02/06/2019. En consecuencia, como quiera que el accidente de tránsito acaeció el 07 de mayo de 2019, la póliza brinda cobertura temporal, aunado a ello, presta cobertura material en tanto ampara la responsabilidad civil extracontractual, lo cual se circunscribe a lo solicitado por la parte demandante  al incoar la presente demanda.  
En el contexto del presente proceso, cabe destacar que se podrá alegar la prescripción ordinaria del contrato de seguro. Esta, en tanto hubo una reclamación efectuada por parte de los demandantes a la compañía aseguradora en noviembre de 2019, así como en la convocatoria a audiencia de conciliación el 28 de enero de 2020. En consecuencia, al momento de la presentación de esta demanda, el 4 de septiembre del 2023, el plazo de prescripción ordinaria ya había expirado. 
No obstante lo anterior, es necesario señalar que, al tratarse de terceros reclamantes, la jurisprudencia ha establecido que el plazo de prescripción al que están sometidos es, por regla general, la prescripción extraordinaria, la cual tiene un término de 5 años. En este sentido, el límite para la configuración de este fenómeno jurídico se extiende hasta el año 2024.
Por otra parte, en cuanto a la responsabilidad del asegurado, no se encuentra debidamente probada. Esto se evidencia por los siguientes motivos: (i) El IPAT codifica la causal 132: “NO RESPETAR LA PRELACIÓN” en cabeza de la motocicleta DWA76C; (ii) Dentro de los antecedentes aportados, se destaca el Informe Técnico Pericial de Reconstrucción Forense de Accidente de Tránsito, el cual establece que la causa fundamental del accidente radica en una maniobra realizada por el vehículo conducido por el demandante, omitiendo las medidas preventivas necesarias. Sin embargo, dependerá del debate probatorio confirmar o desvirtuar responsabilidad del asegurado, ya que, se deberá demostrar si los sucesos acontecieron en razón a la imprudencia del vehículo asegurado o de la motocicleta DWA76C.
</t>
  </si>
  <si>
    <t>De conformidad con el acervo probatorio que obra dentro del proceso, la situación fáctica presentada dentro del mismo, y lo criterios jurisprudenciales que de este tipo de litigios sirven de base para objetivar la liquidación de perjuicios, se establece en total de: $67.359.060
Lucro cesante: $ 7.359.060 a favor del demandante. Dentro del plenario no constan pruebas que justifiquen los rubros solicitados por la parte demandante, y por el contrario existe prueba de que el señor Heladio Rivillas siempre se ha encontrado dentro del régimen subsidiario de salud, lo que demuestra su falta de ingresos. No obstante, en jurisprudencia de la CSJ en reiteradas ocasiones se ha establecido que se presume que toda persona mayor de edad devenga al menos 1 SMLMV . En este sentido, el monto solicitado se encuentra dentro de los límites que podrían ser reconocidos a la parte demandante. Cabe señalar que, aunque la parte demandante haya incurrido en un error en el cálculo del tiempo de incapacidad y en el valor del SMLMV para 2019, al no haber realizado la actualización de los montos solicitados conforme a la jurisprudencia y no haber incluido los intereses de renta, se hace evidente que la suma pretendida es inferior a la que legalmente podría ser reconocida. 
Daño moral: $40.000.000. Esto, pues de conformidad con la jurisprudencia Corte Suprema de Justicia, como por ejemplo en la sentencia SC-3943-2020 del 19 de octubre de 2020, se establece el valor máximo a otorgar de $40.000.000 en un caso en donde una menor sufre un daño psicomotor permanente. 
Daño a la vida de relación: $20.000.000. Ante a esta tipología de perjuicios es preciso señalar que la misma recae sobre el arbitrio del juez acorde con las circunstancias particulares. De esta manera, se tendrá en cuenta la suma de $20.000.000 para el demandante, esto teniendo en cuenta la sentencia SC5885-2016, del 06 de mayo de 2016, en donde fue la suma reconocida a una menor de edad que sufrió una deformidad física permanente y una pérdida de capacidad laboral del 20.65%</t>
  </si>
  <si>
    <t>EXCEPCIONES FRENTE A LA RESPONSABILIDAD DERIVADA DEL ACCIDENTE DE TRÁNSITO
1. HECHO EXCLUSIVO DE LA VÍCTIMA, COMO CAUSAL EXIMENTE DE RESPONSABILIDAD DE QUIENES INTEGRAN LA PARTE PASIVA DE LA ACCIÓN
2. REDUCCIÓN DE LA INDEMNIZACIÓN EN ATENCIÓN A LA CONCURRENCIA DE CULPA
3. INEXISTENCIA DEL LUCRO CESANTE PRETENDIDO
4. TASACIÓN INDEBIDA E INJUSTIFICADA DE LOS SUPUESTOS PERJUICIOS MORALES PRETENDIDOS POR LOS DEMANDANTES
5. TASACIÓN INDEBIDA E INJUSTIFICADA DEL DAÑO A LA VIDA EN RELACIÓN PRETENDIDOS POR LOS DEMANDANTES 
FRENTE AL CONTRATO DE SEGURO:
1. PRESCRIPCIÓN ORDINARIA DE LAS ACCIONES DERIVADAS DEL CONTRATO DE SEGURO
2.INEXISTENCIA DE OBLIGACIÓN DE INDEMNIZAR A CARGO DE LA EQUIDAD POR LA NO REALIZACIÓN DEL RIESGO ASEGURADO Y EL INCUMPLIMIENTO DE LAS CARGAS DEL ARTÍCULO 1077 DEL CÓDIGO DE COMERCIO
3. CARÁCTER INDEMNIZATORIO DEL CONTRATO DE SEGURO
4. CAUSALES DE EXCLUSIÓN DE COBERTURA DE LA PÓLIZA DE SEGURO DE AUTOMÓVILES No. 418025 OTORGADA POR LIBERTY SEGUROS S.A
5. DISPONIBILIDAD DE LA SUMA ASEGURADA. 
6. LÍMITES MÁXIMOS DEL VALOR ASEGURADO. 
7. GENÉRICA O INNOMINADA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</si>
</sst>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_-;\-&quot;$&quot;\ * #,##0_-;_-&quot;$&quot;\ * &quot;-&quot;_-;_-@"/>
    <numFmt numFmtId="165" formatCode="d/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name val="Calibri"/>
      <family val="2"/>
    </font>
    <font>
      <sz val="11"/>
      <name val="Arial"/>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15" xfId="0" applyFont="1" applyBorder="1" applyAlignment="1">
      <alignment horizontal="left" vertical="top"/>
    </xf>
    <xf numFmtId="0" fontId="10" fillId="0" borderId="16" xfId="0" applyFont="1" applyBorder="1"/>
    <xf numFmtId="165" fontId="9" fillId="0" borderId="15" xfId="0" applyNumberFormat="1" applyFont="1" applyBorder="1" applyAlignment="1">
      <alignment horizontal="left" vertical="top"/>
    </xf>
    <xf numFmtId="0" fontId="0" fillId="7" borderId="1" xfId="0" applyFill="1" applyBorder="1" applyAlignment="1">
      <alignment horizontal="justify" vertical="top"/>
    </xf>
    <xf numFmtId="0" fontId="9" fillId="0" borderId="16" xfId="0" applyFont="1" applyBorder="1" applyAlignment="1">
      <alignment horizontal="left" vertical="top"/>
    </xf>
    <xf numFmtId="3" fontId="9" fillId="0" borderId="15" xfId="0" applyNumberFormat="1" applyFont="1" applyBorder="1" applyAlignment="1">
      <alignment horizontal="left" vertical="top"/>
    </xf>
    <xf numFmtId="0" fontId="9" fillId="0" borderId="15" xfId="0" applyFont="1" applyBorder="1" applyAlignment="1">
      <alignment horizontal="left" vertical="top" wrapText="1"/>
    </xf>
    <xf numFmtId="0" fontId="9" fillId="0" borderId="18" xfId="0" applyFont="1" applyBorder="1" applyAlignment="1">
      <alignment horizontal="left" vertical="top" wrapText="1"/>
    </xf>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xf numFmtId="0" fontId="10" fillId="0" borderId="23" xfId="0" applyFont="1" applyBorder="1"/>
    <xf numFmtId="14" fontId="9"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7" fillId="0" borderId="15" xfId="3" applyBorder="1" applyAlignment="1">
      <alignment horizontal="left"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justify" vertical="top" wrapText="1"/>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9"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9" fillId="0" borderId="15" xfId="0" applyNumberFormat="1" applyFont="1" applyBorder="1" applyAlignment="1">
      <alignment horizontal="left" vertical="top"/>
    </xf>
    <xf numFmtId="0" fontId="0" fillId="0" borderId="2" xfId="0" applyBorder="1" applyAlignment="1">
      <alignment horizontal="left" vertical="top"/>
    </xf>
    <xf numFmtId="0" fontId="0" fillId="0" borderId="17" xfId="0" applyBorder="1" applyAlignment="1">
      <alignment horizontal="left"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81</xdr:row>
      <xdr:rowOff>105587</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2D42C00E-48B7-3E5C-E9C0-74DB5C5925C5}"/>
            </a:ext>
          </a:extLst>
        </xdr:cNvPr>
        <xdr:cNvPicPr>
          <a:picLocks noChangeAspect="1"/>
        </xdr:cNvPicPr>
      </xdr:nvPicPr>
      <xdr:blipFill>
        <a:blip xmlns:r="http://schemas.openxmlformats.org/officeDocument/2006/relationships" r:embed="rId1"/>
        <a:stretch>
          <a:fillRect/>
        </a:stretch>
      </xdr:blipFill>
      <xdr:spPr>
        <a:xfrm>
          <a:off x="0" y="9772650"/>
          <a:ext cx="10021699" cy="5820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ladiorivilla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78"/>
  <sheetViews>
    <sheetView topLeftCell="A19" zoomScaleNormal="145" workbookViewId="0">
      <selection activeCell="B25" sqref="B25:C27"/>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64" t="s">
        <v>0</v>
      </c>
      <c r="B1" s="64"/>
      <c r="C1" s="64"/>
    </row>
    <row r="2" spans="1:3" x14ac:dyDescent="0.25">
      <c r="A2" s="5" t="s">
        <v>1</v>
      </c>
      <c r="B2" s="68" t="s">
        <v>2</v>
      </c>
      <c r="C2" s="69"/>
    </row>
    <row r="3" spans="1:3" x14ac:dyDescent="0.25">
      <c r="A3" s="5" t="s">
        <v>3</v>
      </c>
      <c r="B3" s="65" t="s">
        <v>4</v>
      </c>
      <c r="C3" s="66"/>
    </row>
    <row r="4" spans="1:3" x14ac:dyDescent="0.25">
      <c r="A4" s="5" t="s">
        <v>5</v>
      </c>
      <c r="B4" s="65" t="s">
        <v>6</v>
      </c>
      <c r="C4" s="66"/>
    </row>
    <row r="5" spans="1:3" ht="15.95" customHeight="1" x14ac:dyDescent="0.2">
      <c r="A5" s="5" t="s">
        <v>7</v>
      </c>
      <c r="B5" s="44" t="s">
        <v>8</v>
      </c>
      <c r="C5" s="45"/>
    </row>
    <row r="6" spans="1:3" ht="23.1" customHeight="1" x14ac:dyDescent="0.25">
      <c r="A6" s="5" t="s">
        <v>9</v>
      </c>
      <c r="B6" s="62" t="s">
        <v>10</v>
      </c>
      <c r="C6" s="62"/>
    </row>
    <row r="7" spans="1:3" x14ac:dyDescent="0.25">
      <c r="A7" s="27" t="s">
        <v>11</v>
      </c>
      <c r="B7" s="65" t="s">
        <v>12</v>
      </c>
      <c r="C7" s="66"/>
    </row>
    <row r="8" spans="1:3" ht="30" x14ac:dyDescent="0.2">
      <c r="A8" s="28" t="s">
        <v>13</v>
      </c>
      <c r="B8" s="44" t="s">
        <v>14</v>
      </c>
      <c r="C8" s="45"/>
    </row>
    <row r="9" spans="1:3" x14ac:dyDescent="0.2">
      <c r="A9" s="28" t="s">
        <v>15</v>
      </c>
      <c r="B9" s="49">
        <v>6115486</v>
      </c>
      <c r="C9" s="45"/>
    </row>
    <row r="10" spans="1:3" ht="19.5" customHeight="1" x14ac:dyDescent="0.2">
      <c r="A10" s="28" t="s">
        <v>16</v>
      </c>
      <c r="B10" s="50" t="s">
        <v>17</v>
      </c>
      <c r="C10" s="45"/>
    </row>
    <row r="11" spans="1:3" x14ac:dyDescent="0.2">
      <c r="A11" s="29" t="s">
        <v>18</v>
      </c>
      <c r="B11" s="50">
        <v>3103985026</v>
      </c>
      <c r="C11" s="45"/>
    </row>
    <row r="12" spans="1:3" x14ac:dyDescent="0.2">
      <c r="A12" s="5" t="s">
        <v>19</v>
      </c>
      <c r="B12" s="60" t="s">
        <v>20</v>
      </c>
      <c r="C12" s="45"/>
    </row>
    <row r="13" spans="1:3" x14ac:dyDescent="0.25">
      <c r="A13" s="5" t="s">
        <v>21</v>
      </c>
      <c r="B13" s="61" t="s">
        <v>22</v>
      </c>
      <c r="C13" s="62"/>
    </row>
    <row r="14" spans="1:3" x14ac:dyDescent="0.2">
      <c r="A14" s="5" t="s">
        <v>23</v>
      </c>
      <c r="B14" s="70">
        <v>25836</v>
      </c>
      <c r="C14" s="45"/>
    </row>
    <row r="15" spans="1:3" ht="15" customHeight="1" x14ac:dyDescent="0.25">
      <c r="A15" s="5" t="s">
        <v>24</v>
      </c>
      <c r="B15" s="62" t="s">
        <v>25</v>
      </c>
      <c r="C15" s="62"/>
    </row>
    <row r="16" spans="1:3" x14ac:dyDescent="0.25">
      <c r="A16" s="5" t="s">
        <v>26</v>
      </c>
      <c r="B16" s="71" t="s">
        <v>27</v>
      </c>
      <c r="C16" s="72"/>
    </row>
    <row r="17" spans="1:3" ht="18.75" customHeight="1" x14ac:dyDescent="0.25">
      <c r="A17" s="5" t="s">
        <v>28</v>
      </c>
      <c r="B17" s="63" t="s">
        <v>29</v>
      </c>
      <c r="C17" s="63"/>
    </row>
    <row r="18" spans="1:3" x14ac:dyDescent="0.25">
      <c r="A18" s="5" t="s">
        <v>30</v>
      </c>
      <c r="B18" s="63" t="s">
        <v>31</v>
      </c>
      <c r="C18" s="63"/>
    </row>
    <row r="19" spans="1:3" ht="17.25" customHeight="1" x14ac:dyDescent="0.2">
      <c r="A19" s="5" t="s">
        <v>32</v>
      </c>
      <c r="B19" s="67">
        <v>828116</v>
      </c>
      <c r="C19" s="45"/>
    </row>
    <row r="20" spans="1:3" x14ac:dyDescent="0.25">
      <c r="A20" s="5" t="s">
        <v>33</v>
      </c>
      <c r="B20" s="62" t="s">
        <v>34</v>
      </c>
      <c r="C20" s="62"/>
    </row>
    <row r="21" spans="1:3" x14ac:dyDescent="0.25">
      <c r="A21" s="5" t="s">
        <v>35</v>
      </c>
      <c r="B21" s="63" t="s">
        <v>36</v>
      </c>
      <c r="C21" s="63"/>
    </row>
    <row r="22" spans="1:3" x14ac:dyDescent="0.2">
      <c r="A22" s="28" t="s">
        <v>37</v>
      </c>
      <c r="B22" s="57" t="s">
        <v>38</v>
      </c>
      <c r="C22" s="45"/>
    </row>
    <row r="23" spans="1:3" x14ac:dyDescent="0.25">
      <c r="A23" s="28" t="s">
        <v>39</v>
      </c>
      <c r="B23" s="58" t="s">
        <v>40</v>
      </c>
      <c r="C23" s="59"/>
    </row>
    <row r="24" spans="1:3" x14ac:dyDescent="0.2">
      <c r="A24" s="28" t="s">
        <v>41</v>
      </c>
      <c r="B24" s="57" t="s">
        <v>42</v>
      </c>
      <c r="C24" s="45"/>
    </row>
    <row r="25" spans="1:3" ht="100.5" customHeight="1" x14ac:dyDescent="0.25">
      <c r="A25" s="73" t="s">
        <v>43</v>
      </c>
      <c r="B25" s="51" t="s">
        <v>44</v>
      </c>
      <c r="C25" s="52"/>
    </row>
    <row r="26" spans="1:3" x14ac:dyDescent="0.25">
      <c r="A26" s="73"/>
      <c r="B26" s="53"/>
      <c r="C26" s="54"/>
    </row>
    <row r="27" spans="1:3" x14ac:dyDescent="0.25">
      <c r="A27" s="73"/>
      <c r="B27" s="55"/>
      <c r="C27" s="56"/>
    </row>
    <row r="28" spans="1:3" x14ac:dyDescent="0.2">
      <c r="A28" s="28" t="s">
        <v>45</v>
      </c>
      <c r="B28" s="44" t="s">
        <v>31</v>
      </c>
      <c r="C28" s="45"/>
    </row>
    <row r="29" spans="1:3" x14ac:dyDescent="0.25">
      <c r="A29" s="28" t="s">
        <v>46</v>
      </c>
      <c r="B29" s="47" t="s">
        <v>27</v>
      </c>
      <c r="C29" s="47"/>
    </row>
    <row r="30" spans="1:3" x14ac:dyDescent="0.2">
      <c r="A30" s="28" t="s">
        <v>47</v>
      </c>
      <c r="B30" s="44" t="s">
        <v>48</v>
      </c>
      <c r="C30" s="45"/>
    </row>
    <row r="31" spans="1:3" x14ac:dyDescent="0.25">
      <c r="A31" s="28" t="s">
        <v>49</v>
      </c>
      <c r="B31" s="47" t="s">
        <v>31</v>
      </c>
      <c r="C31" s="47"/>
    </row>
    <row r="32" spans="1:3" x14ac:dyDescent="0.25">
      <c r="A32" s="28" t="s">
        <v>50</v>
      </c>
      <c r="B32" s="44" t="s">
        <v>51</v>
      </c>
      <c r="C32" s="48"/>
    </row>
    <row r="33" spans="1:3" x14ac:dyDescent="0.2">
      <c r="A33" s="5" t="s">
        <v>52</v>
      </c>
      <c r="B33" s="46" t="s">
        <v>53</v>
      </c>
      <c r="C33" s="45"/>
    </row>
    <row r="34" spans="1:3" ht="45" x14ac:dyDescent="0.2">
      <c r="A34" s="5" t="s">
        <v>54</v>
      </c>
      <c r="B34" s="44" t="s">
        <v>55</v>
      </c>
      <c r="C34" s="45"/>
    </row>
    <row r="35" spans="1:3" ht="15" customHeight="1" x14ac:dyDescent="0.25"/>
    <row r="36" spans="1:3" ht="15" customHeight="1" x14ac:dyDescent="0.25"/>
    <row r="43" spans="1:3" ht="15" customHeight="1" x14ac:dyDescent="0.25"/>
    <row r="48" spans="1:3" ht="18" customHeight="1" x14ac:dyDescent="0.25"/>
    <row r="51" spans="6:6" x14ac:dyDescent="0.25">
      <c r="F51" s="4"/>
    </row>
    <row r="52" spans="6:6" x14ac:dyDescent="0.25">
      <c r="F52" s="4"/>
    </row>
    <row r="53" spans="6:6" x14ac:dyDescent="0.25">
      <c r="F53" s="4"/>
    </row>
    <row r="64" spans="6:6" ht="36" customHeight="1" x14ac:dyDescent="0.25"/>
    <row r="76" ht="33.75" customHeight="1" x14ac:dyDescent="0.25"/>
    <row r="77" ht="33.75" customHeight="1" x14ac:dyDescent="0.25"/>
    <row r="78"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 ref="B9:C9"/>
    <mergeCell ref="B10:C10"/>
    <mergeCell ref="B25:C27"/>
    <mergeCell ref="B24:C24"/>
    <mergeCell ref="B23:C23"/>
    <mergeCell ref="B22:C22"/>
    <mergeCell ref="B11:C11"/>
    <mergeCell ref="B12:C12"/>
    <mergeCell ref="B13:C13"/>
    <mergeCell ref="B21:C21"/>
    <mergeCell ref="B15:C15"/>
    <mergeCell ref="B34:C34"/>
    <mergeCell ref="B33:C33"/>
    <mergeCell ref="B31:C31"/>
    <mergeCell ref="B30:C30"/>
    <mergeCell ref="B29:C29"/>
    <mergeCell ref="B32:C32"/>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14" sqref="B14:C1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4" t="s">
        <v>56</v>
      </c>
      <c r="B1" s="74"/>
      <c r="C1" s="74"/>
    </row>
    <row r="2" spans="1:3" ht="15.75" customHeight="1" x14ac:dyDescent="0.25">
      <c r="A2" s="20" t="s">
        <v>57</v>
      </c>
      <c r="B2" s="75" t="s">
        <v>58</v>
      </c>
      <c r="C2" s="76"/>
    </row>
    <row r="3" spans="1:3" s="2" customFormat="1" x14ac:dyDescent="0.25">
      <c r="A3" s="5" t="s">
        <v>1</v>
      </c>
      <c r="B3" s="62" t="str">
        <f>'AUTOS  NOTA 322'!B2:C2</f>
        <v>768343103001-2023-00214-00</v>
      </c>
      <c r="C3" s="62"/>
    </row>
    <row r="4" spans="1:3" s="2" customFormat="1" x14ac:dyDescent="0.25">
      <c r="A4" s="5" t="s">
        <v>3</v>
      </c>
      <c r="B4" s="62" t="str">
        <f>'AUTOS  NOTA 322'!B3:C3</f>
        <v>Juzgado Primero (1°) Civil del Circuito de Tuluá</v>
      </c>
      <c r="C4" s="62"/>
    </row>
    <row r="5" spans="1:3" s="2" customFormat="1" x14ac:dyDescent="0.25">
      <c r="A5" s="5" t="s">
        <v>59</v>
      </c>
      <c r="B5" s="62" t="str">
        <f>'AUTOS  NOTA 322'!B4:C4</f>
        <v>ALLIANZ SEGUROS S.A., JUAN CARLOS PAREJA ÁLVAREZ, JUAN CAMILO PAREJA QUINTERO</v>
      </c>
      <c r="C5" s="62"/>
    </row>
    <row r="6" spans="1:3" s="2" customFormat="1" x14ac:dyDescent="0.25">
      <c r="A6" s="5" t="s">
        <v>7</v>
      </c>
      <c r="B6" s="62" t="str">
        <f>'AUTOS  NOTA 322'!B5:C5</f>
        <v xml:space="preserve">HELADIO RIVILLAS GARCÍA </v>
      </c>
      <c r="C6" s="62"/>
    </row>
    <row r="7" spans="1:3" s="2" customFormat="1" x14ac:dyDescent="0.25">
      <c r="A7" s="5" t="s">
        <v>9</v>
      </c>
      <c r="B7" s="62" t="str">
        <f>'AUTOS  NOTA 322'!B6:C6</f>
        <v>DEMANDA DIRECTA</v>
      </c>
      <c r="C7" s="62"/>
    </row>
    <row r="8" spans="1:3" s="2" customFormat="1" x14ac:dyDescent="0.25">
      <c r="A8" s="31" t="s">
        <v>60</v>
      </c>
      <c r="B8" s="62" t="str">
        <f>'AUTOS  NOTA 322'!B7:C8</f>
        <v>Heladio Rivillas Garcia</v>
      </c>
      <c r="C8" s="62"/>
    </row>
    <row r="9" spans="1:3" x14ac:dyDescent="0.25">
      <c r="A9" s="20" t="s">
        <v>61</v>
      </c>
      <c r="B9" s="62" t="s">
        <v>62</v>
      </c>
      <c r="C9" s="62"/>
    </row>
    <row r="10" spans="1:3" x14ac:dyDescent="0.25">
      <c r="A10" s="20" t="s">
        <v>63</v>
      </c>
      <c r="B10" s="62" t="s">
        <v>64</v>
      </c>
      <c r="C10" s="62"/>
    </row>
    <row r="11" spans="1:3" x14ac:dyDescent="0.25">
      <c r="A11" s="20" t="s">
        <v>65</v>
      </c>
      <c r="B11" s="89">
        <v>4000000000</v>
      </c>
      <c r="C11" s="90"/>
    </row>
    <row r="12" spans="1:3" x14ac:dyDescent="0.25">
      <c r="A12" s="20" t="s">
        <v>66</v>
      </c>
      <c r="B12" s="89">
        <v>0</v>
      </c>
      <c r="C12" s="90"/>
    </row>
    <row r="13" spans="1:3" x14ac:dyDescent="0.25">
      <c r="A13" s="20" t="s">
        <v>67</v>
      </c>
      <c r="B13" s="65" t="s">
        <v>68</v>
      </c>
      <c r="C13" s="66"/>
    </row>
    <row r="14" spans="1:3" x14ac:dyDescent="0.25">
      <c r="A14" s="20" t="s">
        <v>69</v>
      </c>
      <c r="B14" s="63" t="s">
        <v>70</v>
      </c>
      <c r="C14" s="62"/>
    </row>
    <row r="15" spans="1:3" x14ac:dyDescent="0.25">
      <c r="A15" s="20" t="s">
        <v>71</v>
      </c>
      <c r="B15" s="62" t="s">
        <v>72</v>
      </c>
      <c r="C15" s="62"/>
    </row>
    <row r="16" spans="1:3" x14ac:dyDescent="0.25">
      <c r="A16" s="20" t="s">
        <v>73</v>
      </c>
      <c r="B16" s="62" t="s">
        <v>72</v>
      </c>
      <c r="C16" s="62"/>
    </row>
    <row r="17" spans="1:3" x14ac:dyDescent="0.25">
      <c r="A17" s="91" t="s">
        <v>74</v>
      </c>
      <c r="B17" s="62" t="s">
        <v>75</v>
      </c>
      <c r="C17" s="62"/>
    </row>
    <row r="18" spans="1:3" x14ac:dyDescent="0.25">
      <c r="A18" s="92"/>
      <c r="B18" s="10" t="s">
        <v>76</v>
      </c>
      <c r="C18" s="10" t="s">
        <v>77</v>
      </c>
    </row>
    <row r="19" spans="1:3" x14ac:dyDescent="0.25">
      <c r="A19" s="92"/>
      <c r="B19" s="6" t="s">
        <v>78</v>
      </c>
      <c r="C19" s="6"/>
    </row>
    <row r="20" spans="1:3" x14ac:dyDescent="0.25">
      <c r="A20" s="92"/>
      <c r="B20" s="6"/>
      <c r="C20" s="6"/>
    </row>
    <row r="21" spans="1:3" x14ac:dyDescent="0.25">
      <c r="A21" s="93"/>
      <c r="B21" s="6"/>
      <c r="C21" s="6"/>
    </row>
    <row r="22" spans="1:3" x14ac:dyDescent="0.25">
      <c r="A22" s="20" t="s">
        <v>79</v>
      </c>
      <c r="B22" s="62" t="s">
        <v>80</v>
      </c>
      <c r="C22" s="62"/>
    </row>
    <row r="23" spans="1:3" x14ac:dyDescent="0.25">
      <c r="A23" s="20" t="s">
        <v>81</v>
      </c>
      <c r="B23" s="75" t="s">
        <v>80</v>
      </c>
      <c r="C23" s="76"/>
    </row>
    <row r="24" spans="1:3" x14ac:dyDescent="0.25">
      <c r="A24" s="20" t="s">
        <v>82</v>
      </c>
      <c r="B24" s="62" t="s">
        <v>83</v>
      </c>
      <c r="C24" s="62"/>
    </row>
    <row r="25" spans="1:3" x14ac:dyDescent="0.25">
      <c r="A25" s="20" t="s">
        <v>84</v>
      </c>
      <c r="B25" s="62" t="s">
        <v>80</v>
      </c>
      <c r="C25" s="62"/>
    </row>
    <row r="26" spans="1:3" x14ac:dyDescent="0.25">
      <c r="A26" s="20" t="s">
        <v>85</v>
      </c>
      <c r="B26" s="62">
        <v>0</v>
      </c>
      <c r="C26" s="62"/>
    </row>
    <row r="27" spans="1:3" x14ac:dyDescent="0.25">
      <c r="A27" s="19" t="s">
        <v>86</v>
      </c>
      <c r="B27" s="62" t="s">
        <v>72</v>
      </c>
      <c r="C27" s="62"/>
    </row>
    <row r="28" spans="1:3" x14ac:dyDescent="0.25">
      <c r="A28" s="77" t="s">
        <v>87</v>
      </c>
      <c r="B28" s="77"/>
      <c r="C28" s="77"/>
    </row>
    <row r="29" spans="1:3" x14ac:dyDescent="0.25">
      <c r="A29" s="87" t="s">
        <v>88</v>
      </c>
      <c r="B29" s="88"/>
      <c r="C29" s="11" t="s">
        <v>89</v>
      </c>
    </row>
    <row r="30" spans="1:3" x14ac:dyDescent="0.25">
      <c r="A30" s="87" t="s">
        <v>90</v>
      </c>
      <c r="B30" s="88"/>
      <c r="C30" s="11" t="s">
        <v>89</v>
      </c>
    </row>
    <row r="31" spans="1:3" x14ac:dyDescent="0.25">
      <c r="A31" s="87" t="s">
        <v>91</v>
      </c>
      <c r="B31" s="88"/>
      <c r="C31" s="12" t="s">
        <v>89</v>
      </c>
    </row>
    <row r="32" spans="1:3" x14ac:dyDescent="0.25">
      <c r="A32" s="87" t="s">
        <v>92</v>
      </c>
      <c r="B32" s="88"/>
      <c r="C32" s="11"/>
    </row>
    <row r="33" spans="1:3" x14ac:dyDescent="0.25">
      <c r="A33" s="87" t="s">
        <v>93</v>
      </c>
      <c r="B33" s="88"/>
      <c r="C33" s="11"/>
    </row>
    <row r="34" spans="1:3" x14ac:dyDescent="0.25">
      <c r="A34" s="87" t="s">
        <v>94</v>
      </c>
      <c r="B34" s="88"/>
      <c r="C34" s="13"/>
    </row>
    <row r="35" spans="1:3" x14ac:dyDescent="0.25">
      <c r="A35" s="78" t="s">
        <v>95</v>
      </c>
      <c r="B35" s="79"/>
      <c r="C35" s="14"/>
    </row>
    <row r="36" spans="1:3" x14ac:dyDescent="0.25">
      <c r="A36" s="78" t="s">
        <v>96</v>
      </c>
      <c r="B36" s="79"/>
      <c r="C36" s="15"/>
    </row>
    <row r="37" spans="1:3" x14ac:dyDescent="0.25">
      <c r="A37" s="80" t="s">
        <v>97</v>
      </c>
      <c r="B37" s="81"/>
      <c r="C37" s="15"/>
    </row>
    <row r="38" spans="1:3" x14ac:dyDescent="0.25">
      <c r="A38" s="82"/>
      <c r="B38" s="83"/>
      <c r="C38" s="15"/>
    </row>
    <row r="39" spans="1:3" x14ac:dyDescent="0.25">
      <c r="A39" s="84"/>
      <c r="B39" s="85"/>
      <c r="C39" s="15"/>
    </row>
    <row r="40" spans="1:3" x14ac:dyDescent="0.25">
      <c r="A40" s="86" t="s">
        <v>98</v>
      </c>
      <c r="B40" s="86"/>
      <c r="C40" s="86"/>
    </row>
    <row r="41" spans="1:3" x14ac:dyDescent="0.25">
      <c r="A41" s="17" t="s">
        <v>99</v>
      </c>
      <c r="B41" s="18"/>
      <c r="C41" s="15" t="s">
        <v>89</v>
      </c>
    </row>
    <row r="42" spans="1:3" x14ac:dyDescent="0.25">
      <c r="A42" s="78" t="s">
        <v>100</v>
      </c>
      <c r="B42" s="79"/>
      <c r="C42" s="15"/>
    </row>
    <row r="43" spans="1:3" x14ac:dyDescent="0.25">
      <c r="A43" s="78" t="s">
        <v>101</v>
      </c>
      <c r="B43" s="79"/>
      <c r="C43" s="15"/>
    </row>
    <row r="44" spans="1:3" x14ac:dyDescent="0.25">
      <c r="A44" s="17" t="s">
        <v>102</v>
      </c>
      <c r="B44" s="18"/>
      <c r="C44" s="15"/>
    </row>
    <row r="45" spans="1:3" x14ac:dyDescent="0.25">
      <c r="A45" s="17" t="s">
        <v>103</v>
      </c>
      <c r="B45" s="18"/>
      <c r="C45" s="15"/>
    </row>
    <row r="46" spans="1:3" x14ac:dyDescent="0.25">
      <c r="A46" s="78" t="s">
        <v>104</v>
      </c>
      <c r="B46" s="79"/>
      <c r="C46" s="15"/>
    </row>
    <row r="47" spans="1:3" x14ac:dyDescent="0.25">
      <c r="A47" s="17" t="s">
        <v>105</v>
      </c>
      <c r="B47" s="16"/>
      <c r="C47" s="15"/>
    </row>
    <row r="48" spans="1:3" x14ac:dyDescent="0.25">
      <c r="A48" s="78" t="s">
        <v>106</v>
      </c>
      <c r="B48" s="79"/>
      <c r="C48" s="15"/>
    </row>
    <row r="49" spans="1:3" x14ac:dyDescent="0.25">
      <c r="A49" s="78" t="s">
        <v>107</v>
      </c>
      <c r="B49" s="79"/>
      <c r="C49" s="15"/>
    </row>
    <row r="50" spans="1:3" x14ac:dyDescent="0.25">
      <c r="A50" s="78" t="s">
        <v>97</v>
      </c>
      <c r="B50" s="7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1" zoomScale="115" zoomScaleNormal="115" workbookViewId="0">
      <selection activeCell="B41" sqref="B41:C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4" t="s">
        <v>108</v>
      </c>
      <c r="B1" s="74"/>
      <c r="C1" s="74"/>
    </row>
    <row r="2" spans="1:9" ht="15" customHeight="1" x14ac:dyDescent="0.25">
      <c r="A2" s="35" t="s">
        <v>57</v>
      </c>
      <c r="B2" s="98" t="str">
        <f>'AUTOS NOTA 321'!B2:C2</f>
        <v>APJ32127- 80227651</v>
      </c>
      <c r="C2" s="99"/>
    </row>
    <row r="3" spans="1:9" x14ac:dyDescent="0.25">
      <c r="A3" s="36" t="s">
        <v>1</v>
      </c>
      <c r="B3" s="102" t="str">
        <f>'AUTOS  NOTA 322'!B2:C2</f>
        <v>768343103001-2023-00214-00</v>
      </c>
      <c r="C3" s="102"/>
    </row>
    <row r="4" spans="1:9" x14ac:dyDescent="0.25">
      <c r="A4" s="36" t="s">
        <v>3</v>
      </c>
      <c r="B4" s="102" t="str">
        <f>'AUTOS  NOTA 322'!B3:C3</f>
        <v>Juzgado Primero (1°) Civil del Circuito de Tuluá</v>
      </c>
      <c r="C4" s="102"/>
    </row>
    <row r="5" spans="1:9" x14ac:dyDescent="0.25">
      <c r="A5" s="36" t="s">
        <v>59</v>
      </c>
      <c r="B5" s="102" t="str">
        <f>'AUTOS  NOTA 322'!B4:C4</f>
        <v>ALLIANZ SEGUROS S.A., JUAN CARLOS PAREJA ÁLVAREZ, JUAN CAMILO PAREJA QUINTERO</v>
      </c>
      <c r="C5" s="102"/>
    </row>
    <row r="6" spans="1:9" ht="15" customHeight="1" x14ac:dyDescent="0.25">
      <c r="A6" s="36" t="s">
        <v>7</v>
      </c>
      <c r="B6" s="102" t="str">
        <f>'AUTOS  NOTA 322'!B5:C5</f>
        <v xml:space="preserve">HELADIO RIVILLAS GARCÍA </v>
      </c>
      <c r="C6" s="102"/>
    </row>
    <row r="7" spans="1:9" x14ac:dyDescent="0.25">
      <c r="A7" s="36" t="s">
        <v>9</v>
      </c>
      <c r="B7" s="102" t="str">
        <f>'AUTOS  NOTA 322'!B6:C6</f>
        <v>DEMANDA DIRECTA</v>
      </c>
      <c r="C7" s="102"/>
    </row>
    <row r="8" spans="1:9" x14ac:dyDescent="0.25">
      <c r="A8" s="38" t="s">
        <v>60</v>
      </c>
      <c r="B8" s="102" t="str">
        <f>'AUTOS  NOTA 322'!B7:C8</f>
        <v>Heladio Rivillas Garcia</v>
      </c>
      <c r="C8" s="102"/>
    </row>
    <row r="9" spans="1:9" ht="30" x14ac:dyDescent="0.25">
      <c r="A9" s="36" t="s">
        <v>109</v>
      </c>
      <c r="B9" s="96">
        <f>SUM(C11,C12,C14,C15,C17)</f>
        <v>222359060</v>
      </c>
      <c r="C9" s="97"/>
    </row>
    <row r="10" spans="1:9" x14ac:dyDescent="0.25">
      <c r="A10" s="103" t="s">
        <v>110</v>
      </c>
      <c r="B10" s="100" t="s">
        <v>111</v>
      </c>
      <c r="C10" s="101"/>
    </row>
    <row r="11" spans="1:9" x14ac:dyDescent="0.25">
      <c r="A11" s="103"/>
      <c r="B11" s="37" t="s">
        <v>112</v>
      </c>
      <c r="C11" s="32">
        <v>7359060</v>
      </c>
    </row>
    <row r="12" spans="1:9" x14ac:dyDescent="0.25">
      <c r="A12" s="103"/>
      <c r="B12" s="37" t="s">
        <v>113</v>
      </c>
      <c r="C12" s="32">
        <v>0</v>
      </c>
    </row>
    <row r="13" spans="1:9" x14ac:dyDescent="0.25">
      <c r="A13" s="103"/>
      <c r="B13" s="100"/>
      <c r="C13" s="101"/>
    </row>
    <row r="14" spans="1:9" x14ac:dyDescent="0.25">
      <c r="A14" s="103"/>
      <c r="B14" s="37" t="s">
        <v>114</v>
      </c>
      <c r="C14" s="40">
        <v>75000000</v>
      </c>
    </row>
    <row r="15" spans="1:9" x14ac:dyDescent="0.25">
      <c r="A15" s="103"/>
      <c r="B15" s="37" t="s">
        <v>115</v>
      </c>
      <c r="C15" s="40">
        <v>140000000</v>
      </c>
      <c r="E15" t="s">
        <v>116</v>
      </c>
      <c r="F15" s="22">
        <v>0.7</v>
      </c>
    </row>
    <row r="16" spans="1:9" x14ac:dyDescent="0.25">
      <c r="A16" s="103"/>
      <c r="B16" s="100" t="s">
        <v>117</v>
      </c>
      <c r="C16" s="101"/>
      <c r="E16" t="s">
        <v>118</v>
      </c>
      <c r="F16" s="23">
        <v>0.3</v>
      </c>
      <c r="I16" s="25"/>
    </row>
    <row r="17" spans="1:9" x14ac:dyDescent="0.25">
      <c r="A17" s="103"/>
      <c r="B17" s="37"/>
      <c r="C17" s="41">
        <v>0</v>
      </c>
      <c r="F17" s="26"/>
      <c r="I17" s="25"/>
    </row>
    <row r="18" spans="1:9" ht="23.25" customHeight="1" x14ac:dyDescent="0.25">
      <c r="A18" s="39" t="s">
        <v>119</v>
      </c>
      <c r="B18" s="98" t="s">
        <v>118</v>
      </c>
      <c r="C18" s="99"/>
    </row>
    <row r="19" spans="1:9" ht="60" x14ac:dyDescent="0.25">
      <c r="A19" s="36" t="s">
        <v>120</v>
      </c>
      <c r="B19" s="110" t="s">
        <v>182</v>
      </c>
      <c r="C19" s="111"/>
    </row>
    <row r="20" spans="1:9" ht="15" customHeight="1" x14ac:dyDescent="0.25">
      <c r="A20" s="21" t="s">
        <v>121</v>
      </c>
      <c r="B20" s="107">
        <f>((C22+C23+C25+C26+C30+C28+C32+C34+C29+C33)-C37)*C36*C38</f>
        <v>67359060</v>
      </c>
      <c r="C20" s="107"/>
    </row>
    <row r="21" spans="1:9" x14ac:dyDescent="0.25">
      <c r="A21" s="7" t="s">
        <v>122</v>
      </c>
      <c r="B21" s="112" t="s">
        <v>111</v>
      </c>
      <c r="C21" s="113"/>
    </row>
    <row r="22" spans="1:9" x14ac:dyDescent="0.25">
      <c r="A22" s="94"/>
      <c r="B22" s="37" t="s">
        <v>112</v>
      </c>
      <c r="C22" s="32">
        <v>7359060</v>
      </c>
    </row>
    <row r="23" spans="1:9" x14ac:dyDescent="0.25">
      <c r="A23" s="95"/>
      <c r="B23" s="37" t="s">
        <v>113</v>
      </c>
      <c r="C23" s="32">
        <v>0</v>
      </c>
    </row>
    <row r="24" spans="1:9" x14ac:dyDescent="0.25">
      <c r="A24" s="95"/>
      <c r="B24" s="100" t="s">
        <v>123</v>
      </c>
      <c r="C24" s="101"/>
    </row>
    <row r="25" spans="1:9" x14ac:dyDescent="0.25">
      <c r="A25" s="95"/>
      <c r="B25" s="37" t="s">
        <v>114</v>
      </c>
      <c r="C25" s="32">
        <v>40000000</v>
      </c>
    </row>
    <row r="26" spans="1:9" ht="29.1" customHeight="1" x14ac:dyDescent="0.25">
      <c r="A26" s="95"/>
      <c r="B26" s="37" t="s">
        <v>124</v>
      </c>
      <c r="C26" s="32">
        <v>20000000</v>
      </c>
    </row>
    <row r="27" spans="1:9" x14ac:dyDescent="0.25">
      <c r="A27" s="95"/>
      <c r="B27" s="100" t="s">
        <v>125</v>
      </c>
      <c r="C27" s="101"/>
    </row>
    <row r="28" spans="1:9" x14ac:dyDescent="0.25">
      <c r="A28" s="95"/>
      <c r="B28" s="37" t="s">
        <v>126</v>
      </c>
      <c r="C28" s="32">
        <v>0</v>
      </c>
    </row>
    <row r="29" spans="1:9" x14ac:dyDescent="0.25">
      <c r="A29" s="95"/>
      <c r="B29" s="37" t="s">
        <v>112</v>
      </c>
      <c r="C29" s="32">
        <v>0</v>
      </c>
    </row>
    <row r="30" spans="1:9" x14ac:dyDescent="0.25">
      <c r="A30" s="95"/>
      <c r="B30" s="37" t="s">
        <v>113</v>
      </c>
      <c r="C30" s="32">
        <v>0</v>
      </c>
    </row>
    <row r="31" spans="1:9" x14ac:dyDescent="0.25">
      <c r="A31" s="95"/>
      <c r="B31" s="100" t="s">
        <v>127</v>
      </c>
      <c r="C31" s="101"/>
    </row>
    <row r="32" spans="1:9" x14ac:dyDescent="0.25">
      <c r="A32" s="95"/>
      <c r="B32" s="37"/>
      <c r="C32" s="32"/>
    </row>
    <row r="33" spans="1:3" x14ac:dyDescent="0.25">
      <c r="A33" s="95"/>
      <c r="B33" s="37" t="s">
        <v>112</v>
      </c>
      <c r="C33" s="32">
        <v>0</v>
      </c>
    </row>
    <row r="34" spans="1:3" x14ac:dyDescent="0.25">
      <c r="A34" s="95"/>
      <c r="B34" s="37" t="s">
        <v>113</v>
      </c>
      <c r="C34" s="32">
        <v>0</v>
      </c>
    </row>
    <row r="35" spans="1:3" x14ac:dyDescent="0.25">
      <c r="A35" s="95"/>
      <c r="B35" s="100" t="s">
        <v>128</v>
      </c>
      <c r="C35" s="101"/>
    </row>
    <row r="36" spans="1:3" x14ac:dyDescent="0.25">
      <c r="A36" s="95"/>
      <c r="B36" s="37" t="s">
        <v>129</v>
      </c>
      <c r="C36" s="33">
        <v>1</v>
      </c>
    </row>
    <row r="37" spans="1:3" x14ac:dyDescent="0.25">
      <c r="A37" s="95"/>
      <c r="B37" s="37" t="s">
        <v>66</v>
      </c>
      <c r="C37" s="34">
        <v>0</v>
      </c>
    </row>
    <row r="38" spans="1:3" x14ac:dyDescent="0.25">
      <c r="A38" s="95"/>
      <c r="B38" s="37" t="s">
        <v>130</v>
      </c>
      <c r="C38" s="33">
        <v>1</v>
      </c>
    </row>
    <row r="39" spans="1:3" x14ac:dyDescent="0.25">
      <c r="A39" s="24" t="s">
        <v>131</v>
      </c>
      <c r="B39" s="107">
        <f>IFERROR(B20*(VLOOKUP(B18,E15:F17,2,0)),16666)</f>
        <v>20207718</v>
      </c>
      <c r="C39" s="107"/>
    </row>
    <row r="40" spans="1:3" ht="93" customHeight="1" x14ac:dyDescent="0.25">
      <c r="A40" s="36" t="s">
        <v>132</v>
      </c>
      <c r="B40" s="108" t="s">
        <v>183</v>
      </c>
      <c r="C40" s="109"/>
    </row>
    <row r="41" spans="1:3" ht="211.5" customHeight="1" x14ac:dyDescent="0.25">
      <c r="A41" s="36" t="s">
        <v>133</v>
      </c>
      <c r="B41" s="105" t="s">
        <v>184</v>
      </c>
      <c r="C41" s="106"/>
    </row>
    <row r="42" spans="1:3" ht="26.1" customHeight="1" x14ac:dyDescent="0.25">
      <c r="A42" s="43" t="s">
        <v>134</v>
      </c>
      <c r="B42" s="43"/>
      <c r="C42" s="43"/>
    </row>
    <row r="43" spans="1:3" x14ac:dyDescent="0.25">
      <c r="A43" s="42" t="s">
        <v>135</v>
      </c>
      <c r="B43" s="104"/>
      <c r="C43" s="104"/>
    </row>
    <row r="44" spans="1:3" ht="41.1" customHeight="1" x14ac:dyDescent="0.25">
      <c r="A44" s="42" t="s">
        <v>136</v>
      </c>
      <c r="B44" s="104"/>
      <c r="C44" s="10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4" t="s">
        <v>137</v>
      </c>
      <c r="B1" s="74"/>
      <c r="C1" s="74"/>
    </row>
    <row r="2" spans="1:3" x14ac:dyDescent="0.25">
      <c r="A2" s="20" t="s">
        <v>57</v>
      </c>
      <c r="B2" s="75" t="str">
        <f>'AUTOS NOTA 324'!B2:C2</f>
        <v>APJ32127- 80227651</v>
      </c>
      <c r="C2" s="76"/>
    </row>
    <row r="3" spans="1:3" x14ac:dyDescent="0.25">
      <c r="A3" s="5" t="s">
        <v>1</v>
      </c>
      <c r="B3" s="62" t="str">
        <f>'AUTOS  NOTA 322'!B2:C2</f>
        <v>768343103001-2023-00214-00</v>
      </c>
      <c r="C3" s="62"/>
    </row>
    <row r="4" spans="1:3" x14ac:dyDescent="0.25">
      <c r="A4" s="5" t="s">
        <v>3</v>
      </c>
      <c r="B4" s="62" t="str">
        <f>'AUTOS  NOTA 322'!B3:C3</f>
        <v>Juzgado Primero (1°) Civil del Circuito de Tuluá</v>
      </c>
      <c r="C4" s="62"/>
    </row>
    <row r="5" spans="1:3" x14ac:dyDescent="0.25">
      <c r="A5" s="5" t="s">
        <v>59</v>
      </c>
      <c r="B5" s="62" t="str">
        <f>'AUTOS  NOTA 322'!B4:C4</f>
        <v>ALLIANZ SEGUROS S.A., JUAN CARLOS PAREJA ÁLVAREZ, JUAN CAMILO PAREJA QUINTERO</v>
      </c>
      <c r="C5" s="62"/>
    </row>
    <row r="6" spans="1:3" ht="15" customHeight="1" x14ac:dyDescent="0.25">
      <c r="A6" s="5" t="s">
        <v>7</v>
      </c>
      <c r="B6" s="62" t="str">
        <f>'AUTOS  NOTA 322'!B5:C5</f>
        <v xml:space="preserve">HELADIO RIVILLAS GARCÍA </v>
      </c>
      <c r="C6" s="62"/>
    </row>
    <row r="7" spans="1:3" ht="15" customHeight="1" x14ac:dyDescent="0.25">
      <c r="A7" s="5" t="s">
        <v>9</v>
      </c>
      <c r="B7" s="62" t="str">
        <f>'AUTOS  NOTA 322'!B6:C6</f>
        <v>DEMANDA DIRECTA</v>
      </c>
      <c r="C7" s="62"/>
    </row>
    <row r="8" spans="1:3" ht="15" customHeight="1" x14ac:dyDescent="0.25">
      <c r="A8" s="31" t="s">
        <v>60</v>
      </c>
      <c r="B8" s="62" t="str">
        <f>'AUTOS  NOTA 322'!B7:C8</f>
        <v>Heladio Rivillas Garcia</v>
      </c>
      <c r="C8" s="62"/>
    </row>
    <row r="9" spans="1:3" ht="18.95" customHeight="1" x14ac:dyDescent="0.25">
      <c r="A9" s="5" t="s">
        <v>138</v>
      </c>
      <c r="B9" s="62"/>
      <c r="C9" s="62"/>
    </row>
    <row r="10" spans="1:3" x14ac:dyDescent="0.25">
      <c r="A10" s="7" t="s">
        <v>122</v>
      </c>
      <c r="B10" s="116">
        <f>'AUTOS NOTA 324'!B20:C20</f>
        <v>67359060</v>
      </c>
      <c r="C10" s="116"/>
    </row>
    <row r="11" spans="1:3" x14ac:dyDescent="0.25">
      <c r="A11" s="7" t="s">
        <v>139</v>
      </c>
      <c r="B11" s="117">
        <f>'AUTOS NOTA 324'!B39:C39</f>
        <v>20207718</v>
      </c>
      <c r="C11" s="62"/>
    </row>
    <row r="12" spans="1:3" ht="30" x14ac:dyDescent="0.25">
      <c r="A12" s="7" t="s">
        <v>140</v>
      </c>
      <c r="B12" s="114"/>
      <c r="C12" s="115"/>
    </row>
    <row r="13" spans="1:3" ht="45" x14ac:dyDescent="0.25">
      <c r="A13" s="5" t="s">
        <v>141</v>
      </c>
      <c r="B13" s="62"/>
      <c r="C13" s="62"/>
    </row>
    <row r="14" spans="1:3" ht="45" x14ac:dyDescent="0.25">
      <c r="A14" s="5" t="s">
        <v>142</v>
      </c>
      <c r="B14" s="62"/>
      <c r="C14" s="62"/>
    </row>
    <row r="15" spans="1:3" x14ac:dyDescent="0.25">
      <c r="A15" s="5" t="s">
        <v>143</v>
      </c>
      <c r="B15" s="6"/>
      <c r="C15" s="6"/>
    </row>
    <row r="16" spans="1:3" x14ac:dyDescent="0.25">
      <c r="A16" s="7" t="s">
        <v>144</v>
      </c>
      <c r="B16" s="62"/>
      <c r="C16" s="62"/>
    </row>
    <row r="17" spans="1:3" x14ac:dyDescent="0.25">
      <c r="A17" s="6" t="s">
        <v>145</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67</v>
      </c>
      <c r="B1" t="s">
        <v>72</v>
      </c>
      <c r="C1" s="9" t="s">
        <v>74</v>
      </c>
      <c r="D1" s="9" t="s">
        <v>146</v>
      </c>
      <c r="E1" s="3" t="s">
        <v>82</v>
      </c>
      <c r="F1" s="2" t="s">
        <v>116</v>
      </c>
      <c r="G1" s="4">
        <v>0</v>
      </c>
      <c r="H1" t="s">
        <v>28</v>
      </c>
      <c r="I1" t="s">
        <v>147</v>
      </c>
      <c r="K1" t="s">
        <v>148</v>
      </c>
      <c r="L1" s="30" t="s">
        <v>12</v>
      </c>
      <c r="M1" t="s">
        <v>68</v>
      </c>
      <c r="N1" t="s">
        <v>116</v>
      </c>
      <c r="O1" t="s">
        <v>149</v>
      </c>
    </row>
    <row r="2" spans="1:15" x14ac:dyDescent="0.25">
      <c r="A2" t="s">
        <v>68</v>
      </c>
      <c r="B2" t="s">
        <v>80</v>
      </c>
      <c r="C2" t="s">
        <v>150</v>
      </c>
      <c r="D2" s="2" t="s">
        <v>151</v>
      </c>
      <c r="E2" s="1" t="s">
        <v>83</v>
      </c>
      <c r="F2" s="2" t="s">
        <v>152</v>
      </c>
      <c r="G2" s="4">
        <v>0.7</v>
      </c>
      <c r="H2" t="s">
        <v>153</v>
      </c>
      <c r="I2" t="s">
        <v>154</v>
      </c>
      <c r="K2" t="s">
        <v>10</v>
      </c>
      <c r="L2" s="30" t="s">
        <v>155</v>
      </c>
      <c r="M2" t="s">
        <v>156</v>
      </c>
      <c r="N2" t="s">
        <v>118</v>
      </c>
      <c r="O2" t="s">
        <v>80</v>
      </c>
    </row>
    <row r="3" spans="1:15" x14ac:dyDescent="0.25">
      <c r="A3" t="s">
        <v>156</v>
      </c>
      <c r="C3" t="s">
        <v>157</v>
      </c>
      <c r="D3" s="2" t="s">
        <v>158</v>
      </c>
      <c r="E3" s="1" t="s">
        <v>159</v>
      </c>
      <c r="F3" s="2" t="s">
        <v>118</v>
      </c>
      <c r="G3" s="4">
        <v>0.3</v>
      </c>
      <c r="H3" t="s">
        <v>29</v>
      </c>
      <c r="I3" t="s">
        <v>160</v>
      </c>
      <c r="L3" s="30" t="s">
        <v>64</v>
      </c>
      <c r="M3" t="s">
        <v>161</v>
      </c>
      <c r="N3" t="s">
        <v>152</v>
      </c>
    </row>
    <row r="4" spans="1:15" x14ac:dyDescent="0.25">
      <c r="A4" t="s">
        <v>161</v>
      </c>
      <c r="C4" t="s">
        <v>75</v>
      </c>
      <c r="E4" s="1" t="s">
        <v>162</v>
      </c>
      <c r="H4" t="s">
        <v>163</v>
      </c>
      <c r="I4" t="s">
        <v>36</v>
      </c>
      <c r="L4" t="s">
        <v>164</v>
      </c>
    </row>
    <row r="5" spans="1:15" x14ac:dyDescent="0.25">
      <c r="A5" t="s">
        <v>165</v>
      </c>
      <c r="E5" s="1" t="s">
        <v>166</v>
      </c>
      <c r="H5" t="s">
        <v>167</v>
      </c>
      <c r="I5" t="s">
        <v>168</v>
      </c>
      <c r="L5" s="30" t="s">
        <v>169</v>
      </c>
    </row>
    <row r="6" spans="1:15" x14ac:dyDescent="0.25">
      <c r="E6" s="1" t="s">
        <v>170</v>
      </c>
      <c r="I6" t="s">
        <v>171</v>
      </c>
      <c r="L6" s="30" t="s">
        <v>172</v>
      </c>
    </row>
    <row r="7" spans="1:15" x14ac:dyDescent="0.25">
      <c r="E7" s="1" t="s">
        <v>173</v>
      </c>
      <c r="I7" t="s">
        <v>174</v>
      </c>
      <c r="L7" s="30" t="s">
        <v>175</v>
      </c>
    </row>
    <row r="8" spans="1:15" x14ac:dyDescent="0.25">
      <c r="E8" s="1" t="s">
        <v>176</v>
      </c>
      <c r="L8" s="30" t="s">
        <v>125</v>
      </c>
    </row>
    <row r="9" spans="1:15" x14ac:dyDescent="0.25">
      <c r="L9" s="30" t="s">
        <v>177</v>
      </c>
    </row>
    <row r="10" spans="1:15" x14ac:dyDescent="0.25">
      <c r="L10" s="30" t="s">
        <v>178</v>
      </c>
    </row>
    <row r="11" spans="1:15" x14ac:dyDescent="0.25">
      <c r="L11" s="30" t="s">
        <v>179</v>
      </c>
    </row>
    <row r="12" spans="1:15" x14ac:dyDescent="0.25">
      <c r="L12" s="30" t="s">
        <v>180</v>
      </c>
    </row>
    <row r="13" spans="1:15" x14ac:dyDescent="0.25">
      <c r="L13" s="30" t="s">
        <v>181</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F98B96-7C7F-44C7-8B5A-F4B36CE49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263B0A-97A7-42E4-99E8-454365A2A7B8}">
  <ds:schemaRefs>
    <ds:schemaRef ds:uri="http://schemas.microsoft.com/sharepoint/v3/contenttype/forms"/>
  </ds:schemaRefs>
</ds:datastoreItem>
</file>

<file path=customXml/itemProps3.xml><?xml version="1.0" encoding="utf-8"?>
<ds:datastoreItem xmlns:ds="http://schemas.openxmlformats.org/officeDocument/2006/customXml" ds:itemID="{F45074D7-AEE7-4C2E-9709-DA873087EC2C}">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Ana María Barón Mendoza</cp:lastModifiedBy>
  <cp:revision/>
  <dcterms:created xsi:type="dcterms:W3CDTF">2020-12-07T14:41:17Z</dcterms:created>
  <dcterms:modified xsi:type="dcterms:W3CDTF">2023-11-20T21:51:39Z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