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mkrodriguez\Downloads\"/>
    </mc:Choice>
  </mc:AlternateContent>
  <xr:revisionPtr revIDLastSave="0" documentId="13_ncr:1_{963376E7-DBF9-41A6-919C-BE35AEE1B532}" xr6:coauthVersionLast="47" xr6:coauthVersionMax="47" xr10:uidLastSave="{00000000-0000-0000-0000-000000000000}"/>
  <bookViews>
    <workbookView xWindow="-120" yWindow="-120" windowWidth="24240" windowHeight="13020" firstSheet="2" activeTab="4"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4" l="1"/>
  <c r="B8" i="17"/>
  <c r="B7" i="17"/>
  <c r="B6" i="17"/>
  <c r="B4" i="17"/>
  <c r="B3" i="17"/>
  <c r="B2" i="17"/>
  <c r="B5" i="10"/>
  <c r="B5" i="14" s="1"/>
  <c r="B4" i="10"/>
  <c r="B3" i="10"/>
  <c r="B4" i="14"/>
  <c r="B6" i="14"/>
  <c r="B8" i="14"/>
  <c r="B7" i="14"/>
  <c r="B3" i="14"/>
  <c r="B2" i="14"/>
  <c r="B3" i="12"/>
  <c r="B5" i="17" l="1"/>
  <c r="B5" i="12" s="1"/>
  <c r="B12" i="17"/>
  <c r="B11" i="17" s="1"/>
  <c r="B15" i="17" s="1"/>
  <c r="B2" i="12"/>
  <c r="B7" i="12"/>
  <c r="B6" i="12"/>
  <c r="B4" i="12"/>
  <c r="B11" i="14" l="1"/>
  <c r="B15" i="14" s="1"/>
  <c r="B7" i="10"/>
  <c r="B6" i="10"/>
</calcChain>
</file>

<file path=xl/sharedStrings.xml><?xml version="1.0" encoding="utf-8"?>
<sst xmlns="http://schemas.openxmlformats.org/spreadsheetml/2006/main" count="229" uniqueCount="157">
  <si>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</si>
  <si>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</si>
  <si>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</si>
  <si>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</si>
  <si>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</si>
  <si>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</si>
  <si>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</si>
  <si>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</si>
  <si>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</si>
  <si>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</si>
  <si>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</si>
  <si>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</si>
  <si>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</si>
  <si>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</si>
  <si>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</si>
  <si>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</si>
  <si>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</si>
  <si>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</si>
  <si>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</si>
  <si>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</si>
  <si>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</si>
  <si>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N/A</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</si>
  <si>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</si>
  <si>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</si>
  <si>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</si>
  <si>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</si>
  <si>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</si>
  <si>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</si>
  <si>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</si>
  <si>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</si>
  <si>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</si>
  <si>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</si>
  <si>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</si>
  <si>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</si>
  <si>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</si>
  <si>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</si>
  <si>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</si>
  <si>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</si>
  <si>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</si>
  <si>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</si>
  <si>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</si>
  <si>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</si>
  <si>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</si>
  <si>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</si>
  <si>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</si>
  <si>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</si>
  <si>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</si>
  <si>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</si>
  <si>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</si>
  <si>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</si>
  <si>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</si>
  <si>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</si>
  <si>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</si>
  <si>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</si>
  <si>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</si>
  <si>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</si>
  <si>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</si>
  <si>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</si>
  <si>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</si>
  <si>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</si>
  <si>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</si>
  <si>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</si>
  <si>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</si>
  <si>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</si>
  <si>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</si>
  <si>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</si>
  <si>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</si>
  <si>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</si>
  <si>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</si>
  <si>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</si>
  <si>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</si>
  <si>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</si>
  <si>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</si>
  <si>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</si>
  <si>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</si>
  <si>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</si>
  <si>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</si>
  <si>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</si>
  <si>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</si>
  <si>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</si>
  <si>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</si>
  <si>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</si>
  <si>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</si>
  <si>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</si>
  <si>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</si>
  <si>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</si>
  <si>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</si>
  <si>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</si>
  <si>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</si>
  <si>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</si>
  <si>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</si>
  <si>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</si>
  <si>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</si>
  <si>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</si>
  <si>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</si>
  <si>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</si>
  <si>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</si>
  <si>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</si>
  <si>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</si>
  <si>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</si>
  <si>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</si>
  <si>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</si>
  <si>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</si>
  <si>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</si>
  <si>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</si>
  <si>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</si>
  <si>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</si>
  <si>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</si>
  <si>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</si>
  <si>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</si>
  <si>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</si>
  <si>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</si>
  <si>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</si>
  <si>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</si>
  <si>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</si>
  <si>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</si>
  <si>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</si>
  <si>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</si>
  <si>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PRF-80052-2020-35992</t>
  </si>
  <si>
    <t>CONTRALORIA GENERAL DE LA REPUBLICA- GERENCIA DEPARTAMENTAL COLEGIADA DE ANTIOQUIA</t>
  </si>
  <si>
    <t xml:space="preserve"> ZURICH COLOMBIA SEGUROS S.A
ASEGURADORA AXA COLPATRIA SEGUROS S.A.
SBS SEGUROS
COMPAÑÍA LA PREVISORA S.A.
MAPFRE SEGUROS GENERALES DE COLOMBIA S.A.
ASEGURADORA ALLIANZ SEGUROS S.A.</t>
  </si>
  <si>
    <t>EJERCITO NACIONAL</t>
  </si>
  <si>
    <t>000706538857</t>
  </si>
  <si>
    <t>800.130.708-5</t>
  </si>
  <si>
    <t>AÑO 2018</t>
  </si>
  <si>
    <t>Menoscabo De Fondos Y Bienes Nacionales Causados Por Sus Servidores
Publicos Por Actos U Omisiones Que Se Tipifiquen Como Delitos Contra La
Adminitracion Publica O Fallos Con Responsabilidad Fiscal</t>
  </si>
  <si>
    <t xml:space="preserve">El despacho indica que a la fecha no se han realizado procesos de chatarrización de automotores que estan fuera de servicio, lo que originó que la entidad realizara pagos por concepto de SOAT y Pólizas de seguros para vehículos, durante la vigencia del 2018, por la suma de $2.701.471. </t>
  </si>
  <si>
    <t>EJÉRCITO NACIONAL—CUARTA BRIGADA – BATALLÓN DE APOYO Y SERVICIOS PARA EL COMBATE NO. 4 CACIQUE YARIGUÍES.</t>
  </si>
  <si>
    <t xml:space="preserve">RADICADO </t>
  </si>
  <si>
    <t xml:space="preserve">CONTRALORIA </t>
  </si>
  <si>
    <t>DETRIMENTO PATRIMONUAL</t>
  </si>
  <si>
    <t>TERCEROS CIVILMENTE RESPONSABLES</t>
  </si>
  <si>
    <r>
      <t xml:space="preserve">SINIESTRO </t>
    </r>
    <r>
      <rPr>
        <sz val="11"/>
        <color theme="1"/>
        <rFont val="Calibri"/>
        <family val="2"/>
        <scheme val="minor"/>
      </rPr>
      <t xml:space="preserve">122106633 - </t>
    </r>
    <r>
      <rPr>
        <b/>
        <sz val="11"/>
        <color theme="1"/>
        <rFont val="Calibri"/>
        <family val="2"/>
        <scheme val="minor"/>
      </rPr>
      <t xml:space="preserve">APLICATIVO </t>
    </r>
    <r>
      <rPr>
        <sz val="11"/>
        <color theme="1"/>
        <rFont val="Calibri"/>
        <family val="2"/>
        <scheme val="minor"/>
      </rPr>
      <t>123165</t>
    </r>
  </si>
  <si>
    <t>22160276 / 0 (No. Póliza interna Allianz Seguros S.A.)</t>
  </si>
  <si>
    <t>Menoscabo De Fondos Y Bienes Nacionales Causados Por Sus Servidores Publicos Por Actos U Omisiones Que Se Tipifiquen Como Delitos Contra La Adminitracion Publica O Fallos Con Responsabilidad Fiscal - Alcances Fiscales.</t>
  </si>
  <si>
    <t>Desde el 01/09/2017 hasta el 21/12/2018</t>
  </si>
  <si>
    <t>000706538857 (No. Póliza Compañía Líder - ZURICH COLOMBIA SEGUROS S.A.).</t>
  </si>
  <si>
    <t>ZURICH COLOMBIA SEGUROS S.A.</t>
  </si>
  <si>
    <t>ALLIANZ SEGUROS S.A.</t>
  </si>
  <si>
    <t>MAPFRE SEGUROS GENERALES DE COLOMBIA S.A.</t>
  </si>
  <si>
    <t>LA PREVISORA S.A. CIA. DE SEGUROS</t>
  </si>
  <si>
    <t>AIG COLOMBIA SEGUROS GENERALES S.A.</t>
  </si>
  <si>
    <t>SEGUROS COLPATRIA S.A.</t>
  </si>
  <si>
    <t xml:space="preserve">20% - Compañía líder póliza 000706538857 </t>
  </si>
  <si>
    <t>25% - Póliza 22160276 / 0.</t>
  </si>
  <si>
    <t>X</t>
  </si>
  <si>
    <t>Del valor asegurado asumido por Allianz Seguros S.A. ($250.000.000), se encuentra disponible $185.917.267, ya que se han efectuado pagos con cargo al seguro vinculado,  los cuales ascienden a $64.082.733.</t>
  </si>
  <si>
    <t>X - Del valor asegurado asumido por Allianz Seguros S.A. ($250.000.000), se encuentra disponible $185.917.267, ya que se han efectuado pagos con cargo al seguro vinculado,  los cuales ascienden a $64.082.733.</t>
  </si>
  <si>
    <t xml:space="preserve">• Disminución de la suma asegurada por pago de indemnizaciones con cargo a la PÓLIZA DE MANEJO PARA ENTIDADES OFICIALES No. 000706538857.
</t>
  </si>
  <si>
    <t>X - Del valor asegurado total ($1.000.000.000), Allianz Seguros S.A. solo asumió el 25% ($250.000.000).</t>
  </si>
  <si>
    <t>• Prescripción de las acciones derivadas del contrato de seguro.</t>
  </si>
  <si>
    <t xml:space="preserve">X - Transcurrieron más de cinco (5) años desde que nació el respectivo derecho. </t>
  </si>
  <si>
    <r>
      <t xml:space="preserve">X -  </t>
    </r>
    <r>
      <rPr>
        <b/>
        <u/>
        <sz val="11"/>
        <color theme="1"/>
        <rFont val="Calibri"/>
        <family val="2"/>
        <scheme val="minor"/>
      </rPr>
      <t>Coaseguro aceptado</t>
    </r>
    <r>
      <rPr>
        <sz val="11"/>
        <color theme="1"/>
        <rFont val="Calibri"/>
        <family val="2"/>
        <scheme val="minor"/>
      </rPr>
      <t>: ALLIANZ SEGUROS S.A. (25%), ZURICH COLOMBIA SEGUROS S.A. (20%), MAPFRE SEGUROS GENERALES DE COLOMBIA S.A. (18%), LA PREVISORA S.A. CIA. DE SEGUROS (13%), AIG COLOMBIA SEGUROS GENERALES S.A. (13%), SEGUROS COLPATRIA S.A. (11%).</t>
    </r>
  </si>
  <si>
    <t>X - 5% sobre valor de la pérdida- Mínimo 5 SMMLV.</t>
  </si>
  <si>
    <t>La liquidación objetiva de perjuicios es de $55.984 a la cual se llegó de la siguiente forma: 
Lo primero que se debe considerar es que en la póliza se pactó un deducible del 10% de la perdida, mínimo 5 SMMLV ($3.688.585 año 2017) y, toda vez que, el presunto detrimento corresponde a la suma $2.701.471, ello quiere decir, que el deducible es mayor al detrimento y, por lo tanto, absorbe la totalidad de la condena. 
Sin embargo, se realiza la liquidación con fundamento en el valor del detrimento indexado, quedando la siguiente: 
Valor del detrimento indexado: $3.912.522
IPC inicial:99.31
IPC final: 143.83
Suma asegurada: $1.000.000.000
Disponibilidad de la suma asegurada Allianz: $185.917.267
Coaseguro: 25%
Deducible: 10% de la perdida, mínimo 5 SMMLV ($3.688.585 año 2017). 
Total condena coaseguradoras: $223.937
Total condena Allianz: $55.984</t>
  </si>
  <si>
    <t>En cuanto a la imputación de responsabilidad: 
1.	EL TÉRMINO PARA PROFERIR AUTO DE IMPUTACIÓN FENECIÓ, POR LO QUE DEBERÁ ARCHIVARSE LA PRESENTE INVESTIGACIÓN.
2.	EN EL PRESENTE CASO NO SE REUNEN LOS ELEMENTOS DE LA RESPONSABILIDAD FISCAL POR INEXISTENCIA DE DAÑO PATRIMONIAL AL ESTADO.
3.	EN EL PRESENTE CASO NO SE REUNEN LOS ELEMENTOS DE LA RESPONSABILIDAD FISCAL POR INEXISTENCIA DE CULPA GRAVE O DOLO EN CABEZA DE LOS PRESUNTOS RESPONSABLES.
En cuanto al contrato de seguro: 
1.	PRESCRIPCIÓN DE LA ACCIÓN DERIVADA DEL CONTRATO DE SEGURO
2.	INEXIGIBILIDAD DE LA OBLIGACIÓN INDEMNIZATORIA A CARGO DE ALLIANZ SEGUROS S.A. POR CUANTO NO SE REALIZÓ EL RIESGO ASEGURADO Y AMPARADO EN LA PÓLIZA DE MANEJO PARA ENTIDADES ESTATALES NO. 000706538857.
3.	LIMITE Y DISPONIBILIDAD DEL VALOR ASEGURADO.
4.	COASEGURO E INEXISTENCIA DE SOLIDARIDAD EN EL MARCO DEL COASEGURO CONTENIDO EN LA PÓLIZA DE MANEJO PARA ENTIDADES ESTATALES NO. 000706538857.
5.	DEDUCIBLE A CARGO DEL ASEGURADO.
6.	EXISTENCIA DE EXCLUSIONES DE AMPARO CONCERTADAS EN LA PÓLIZA DE MANEJO PARA ENTIDADES ESTATALES NO. 000706538857.
7.	DE ACREDITARSE UNA CONDUCTA DOLOSA O GRAVEMENTE CULPOSA EN CABEZA DEL PRESUNTO RESPONSABLE, EN TODO CASO, EL DOLO COMPORTA UN RIESGO INASEGURABLE.</t>
  </si>
  <si>
    <t xml:space="preserve">La calificación de la contingencia es eventual porque la póliza presta cobertura material y temporal y las resultas del proceso dependerán del debate probatorio y valoración del despacho. 
En cuanto al contrato de seguro: La Póliza de Manejo para Entidades Estatales No. 000706538857, presta cobertura material en cuanto ampara a la entidad asegurada, por el detrimento o menoscabo que causen sus servidores públicos en desarrollo de sus funciones. Por otra parte, presta cobertura temporal, teniendo en cuenta que la póliza se suscribió en la modalidad de cobertura por ocurrencia, con una vigencia que va desde el 01/09/2017 hasta el 31/07/2018 y el ultimo hechos constitutivo del presunto detrimento ocurrió el 14 de junio de 2018, con el ultimo pago realizado por concepto de SOAT, es decir, dentro de la vigencia de la póliza. 
En cuanto a la responsabilidad de los servidores públicos vinculados: la contingencia es eventual porque las resultas del proceso dependerá del debate probatorio y la valoración del despacho. Por una parte, se debe tener en cuenta que según el informe de la contraloría, los vehículos por los cuales se realizaron los pagos de SOAT y pólizas de seguro tenían mas de cinco (5) años sin uso, por lo cual, si los vehículos no se encontraban actos para uso debió al menos iniciarse de manera oportuna el trámite para proferir el acto administrativo que ordenara la chatarrización de los vehículos. Por otro lado, en el expediente no obra prueba del acto administrativo que ordene la chatarrización de los vehículos, de acuerdo al procedimiento interno de la entidad, por lo tanto, la obligación de la entidad era realizar los pagos correspondientes por ser una obligación legal y porque no existía un acto administrativo que declarara que dichos vehículos debían o no chatarrizarse. No obstante, dependerán de las pruebas que se aporten y de la valoración del despacho declarar la responsabilidad del los vinculados como presuntos responsables.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</si>
</sst>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b/>
      <u/>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left" vertical="top"/>
    </xf>
    <xf numFmtId="0" fontId="4" fillId="7" borderId="11" xfId="0" applyFont="1" applyFill="1" applyBorder="1" applyAlignment="1">
      <alignment vertical="center" wrapText="1"/>
    </xf>
    <xf numFmtId="0" fontId="0" fillId="8" borderId="10" xfId="0" applyFill="1" applyBorder="1" applyAlignment="1">
      <alignment horizontal="center" vertical="center"/>
    </xf>
    <xf numFmtId="6" fontId="0" fillId="8" borderId="10" xfId="0" applyNumberFormat="1" applyFill="1" applyBorder="1" applyAlignment="1">
      <alignment horizontal="center" vertical="center"/>
    </xf>
    <xf numFmtId="0" fontId="0" fillId="8" borderId="10"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6"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0" fontId="2" fillId="0" borderId="4" xfId="0" applyFont="1" applyBorder="1" applyAlignment="1">
      <alignment horizontal="justify" vertical="top"/>
    </xf>
    <xf numFmtId="0" fontId="2" fillId="0" borderId="2" xfId="0" applyFont="1" applyBorder="1" applyAlignment="1">
      <alignment horizontal="justify" vertical="center"/>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justify" vertical="center"/>
    </xf>
    <xf numFmtId="5" fontId="0" fillId="0" borderId="1" xfId="1" applyNumberFormat="1" applyFont="1" applyBorder="1" applyAlignment="1">
      <alignment horizontal="left" vertical="center"/>
    </xf>
    <xf numFmtId="5" fontId="0" fillId="0" borderId="1" xfId="1" applyNumberFormat="1" applyFont="1" applyBorder="1" applyAlignment="1">
      <alignment horizontal="left" vertical="center" wrapText="1"/>
    </xf>
    <xf numFmtId="0" fontId="4" fillId="6" borderId="1" xfId="0" applyFont="1" applyFill="1" applyBorder="1" applyAlignment="1">
      <alignment horizontal="center" vertical="center"/>
    </xf>
    <xf numFmtId="9" fontId="0" fillId="0" borderId="1" xfId="0" applyNumberFormat="1" applyBorder="1" applyAlignment="1">
      <alignment horizontal="justify" vertical="top"/>
    </xf>
    <xf numFmtId="9" fontId="0" fillId="0" borderId="1" xfId="0" applyNumberFormat="1" applyBorder="1" applyAlignment="1">
      <alignment horizontal="justify" vertical="center"/>
    </xf>
    <xf numFmtId="0" fontId="0" fillId="0" borderId="2" xfId="0" applyBorder="1" applyAlignment="1">
      <alignment horizontal="left" vertical="top"/>
    </xf>
    <xf numFmtId="0" fontId="2" fillId="0" borderId="5" xfId="0" applyFont="1" applyBorder="1" applyAlignment="1">
      <alignment horizontal="justify" vertical="top"/>
    </xf>
    <xf numFmtId="0" fontId="0" fillId="0" borderId="1" xfId="0" applyBorder="1" applyAlignment="1">
      <alignment vertical="top" wrapText="1"/>
    </xf>
    <xf numFmtId="9" fontId="0" fillId="0" borderId="1" xfId="0" applyNumberFormat="1" applyBorder="1" applyAlignment="1">
      <alignment vertical="center"/>
    </xf>
    <xf numFmtId="0" fontId="0" fillId="0" borderId="1" xfId="0" applyBorder="1" applyAlignment="1">
      <alignment horizontal="justify" vertical="top" wrapText="1"/>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14" fontId="0" fillId="0" borderId="2" xfId="0" applyNumberFormat="1" applyBorder="1" applyAlignment="1">
      <alignment horizontal="left" vertical="top"/>
    </xf>
    <xf numFmtId="14" fontId="0" fillId="0" borderId="3" xfId="0" applyNumberFormat="1"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49" fontId="0" fillId="0" borderId="1" xfId="0" applyNumberFormat="1" applyBorder="1" applyAlignment="1">
      <alignment horizontal="justify" vertical="top"/>
    </xf>
    <xf numFmtId="0" fontId="0" fillId="0" borderId="3" xfId="0" applyBorder="1" applyAlignment="1">
      <alignment horizontal="left"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0" fillId="0" borderId="4" xfId="0" applyBorder="1" applyAlignment="1">
      <alignment horizontal="left"/>
    </xf>
    <xf numFmtId="0" fontId="3" fillId="2" borderId="4" xfId="0" applyFont="1" applyFill="1" applyBorder="1" applyAlignment="1">
      <alignment horizontal="center" vertical="top"/>
    </xf>
    <xf numFmtId="0" fontId="0" fillId="0" borderId="1" xfId="0" applyBorder="1" applyAlignment="1">
      <alignment horizontal="justify" vertical="center"/>
    </xf>
    <xf numFmtId="0" fontId="2" fillId="0" borderId="2" xfId="0" applyFont="1" applyBorder="1" applyAlignment="1">
      <alignment horizontal="left" vertical="top"/>
    </xf>
    <xf numFmtId="0" fontId="2" fillId="0" borderId="3" xfId="0" applyFont="1" applyBorder="1" applyAlignment="1">
      <alignment horizontal="left" vertical="top"/>
    </xf>
    <xf numFmtId="5" fontId="0" fillId="0" borderId="1" xfId="1" applyNumberFormat="1" applyFont="1" applyBorder="1" applyAlignment="1">
      <alignment horizontal="left" vertical="top"/>
    </xf>
    <xf numFmtId="0" fontId="4" fillId="6" borderId="4" xfId="0" applyFont="1" applyFill="1" applyBorder="1" applyAlignment="1">
      <alignment horizontal="justify" vertical="top"/>
    </xf>
    <xf numFmtId="0" fontId="0" fillId="0" borderId="2" xfId="0" applyBorder="1" applyAlignment="1">
      <alignment horizontal="left" vertical="top"/>
    </xf>
    <xf numFmtId="0" fontId="0" fillId="0" borderId="2"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7" fillId="8" borderId="1" xfId="0" applyNumberFormat="1" applyFont="1" applyFill="1" applyBorder="1" applyAlignment="1">
      <alignment horizontal="center" vertical="top"/>
    </xf>
    <xf numFmtId="0" fontId="7" fillId="8" borderId="1" xfId="0" applyFont="1" applyFill="1" applyBorder="1" applyAlignment="1">
      <alignment horizontal="center" vertical="top"/>
    </xf>
    <xf numFmtId="42" fontId="0" fillId="0" borderId="12" xfId="1" applyFont="1" applyBorder="1" applyAlignment="1" applyProtection="1">
      <alignment horizontal="center" vertical="top"/>
    </xf>
    <xf numFmtId="42" fontId="0" fillId="0" borderId="13" xfId="1" applyFont="1" applyBorder="1" applyAlignment="1" applyProtection="1">
      <alignment horizontal="center" vertical="top"/>
    </xf>
    <xf numFmtId="42" fontId="7" fillId="0" borderId="2" xfId="1" applyFont="1" applyBorder="1" applyAlignment="1" applyProtection="1">
      <alignment horizontal="center" vertical="top"/>
    </xf>
    <xf numFmtId="42" fontId="7" fillId="0" borderId="3" xfId="1" applyFont="1" applyBorder="1" applyAlignment="1" applyProtection="1">
      <alignment horizontal="center" vertical="top"/>
    </xf>
    <xf numFmtId="9" fontId="7" fillId="0" borderId="1" xfId="2" applyFont="1" applyBorder="1" applyAlignment="1" applyProtection="1">
      <alignment horizontal="center" vertical="top"/>
      <protection locked="0"/>
    </xf>
    <xf numFmtId="42" fontId="7" fillId="0" borderId="1" xfId="1" applyFont="1" applyBorder="1" applyAlignment="1" applyProtection="1">
      <alignment horizontal="center" vertical="top"/>
      <protection locked="0"/>
    </xf>
    <xf numFmtId="1" fontId="7"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2" xfId="0" applyBorder="1" applyAlignment="1" applyProtection="1">
      <alignment horizontal="center" vertical="top" wrapText="1"/>
      <protection locked="0"/>
    </xf>
    <xf numFmtId="0" fontId="0" fillId="0" borderId="1" xfId="0" applyBorder="1" applyAlignment="1" applyProtection="1">
      <alignment horizontal="center" wrapText="1"/>
      <protection locked="0"/>
    </xf>
    <xf numFmtId="42" fontId="0" fillId="5" borderId="1" xfId="1" applyFont="1" applyFill="1" applyBorder="1" applyAlignment="1">
      <alignment horizontal="justify" vertical="top"/>
    </xf>
    <xf numFmtId="0" fontId="8" fillId="0" borderId="10"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2578125" defaultRowHeight="15" x14ac:dyDescent="0.25"/>
  <sheetData>
    <row r="1" spans="1:1" x14ac:dyDescent="0.25">
      <c r="A1" s="6" t="s">
        <v>0</v>
      </c>
    </row>
    <row r="2" spans="1:1" x14ac:dyDescent="0.25">
      <c r="A2" s="6" t="s">
        <v>1</v>
      </c>
    </row>
    <row r="3" spans="1:1" x14ac:dyDescent="0.25">
      <c r="A3" s="6"/>
    </row>
    <row r="4" spans="1:1" x14ac:dyDescent="0.25">
      <c r="A4" s="6" t="s">
        <v>2</v>
      </c>
    </row>
    <row r="5" spans="1:1" x14ac:dyDescent="0.2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zoomScale="110" zoomScaleNormal="110" workbookViewId="0">
      <selection activeCell="B6" sqref="B6:C6"/>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7" t="s">
        <v>4</v>
      </c>
      <c r="B1" s="47"/>
      <c r="C1" s="47"/>
    </row>
    <row r="2" spans="1:3" x14ac:dyDescent="0.25">
      <c r="A2" s="5" t="s">
        <v>5</v>
      </c>
      <c r="B2" s="44" t="s">
        <v>118</v>
      </c>
      <c r="C2" s="44"/>
    </row>
    <row r="3" spans="1:3" ht="15" customHeight="1" x14ac:dyDescent="0.25">
      <c r="A3" s="5" t="s">
        <v>6</v>
      </c>
      <c r="B3" s="45" t="s">
        <v>119</v>
      </c>
      <c r="C3" s="46"/>
    </row>
    <row r="4" spans="1:3" x14ac:dyDescent="0.25">
      <c r="A4" s="5" t="s">
        <v>7</v>
      </c>
      <c r="B4" s="45" t="s">
        <v>1</v>
      </c>
      <c r="C4" s="46"/>
    </row>
    <row r="5" spans="1:3" x14ac:dyDescent="0.25">
      <c r="A5" s="5" t="s">
        <v>8</v>
      </c>
      <c r="B5" s="44" t="s">
        <v>3</v>
      </c>
      <c r="C5" s="44"/>
    </row>
    <row r="6" spans="1:3" ht="30.95" customHeight="1" x14ac:dyDescent="0.25">
      <c r="A6" s="5" t="s">
        <v>9</v>
      </c>
      <c r="B6" s="48" t="s">
        <v>127</v>
      </c>
      <c r="C6" s="49"/>
    </row>
    <row r="7" spans="1:3" x14ac:dyDescent="0.25">
      <c r="A7" s="5" t="s">
        <v>10</v>
      </c>
      <c r="B7" s="50">
        <v>2701471</v>
      </c>
      <c r="C7" s="44"/>
    </row>
    <row r="8" spans="1:3" ht="88.5" customHeight="1" x14ac:dyDescent="0.25">
      <c r="A8" s="28" t="s">
        <v>11</v>
      </c>
      <c r="B8" s="43" t="s">
        <v>120</v>
      </c>
      <c r="C8" s="44"/>
    </row>
    <row r="9" spans="1:3" x14ac:dyDescent="0.25">
      <c r="A9" s="5" t="s">
        <v>12</v>
      </c>
      <c r="B9" s="51" t="s">
        <v>124</v>
      </c>
      <c r="C9" s="52"/>
    </row>
    <row r="10" spans="1:3" x14ac:dyDescent="0.25">
      <c r="A10" s="56" t="s">
        <v>13</v>
      </c>
      <c r="B10" s="43" t="s">
        <v>126</v>
      </c>
      <c r="C10" s="44"/>
    </row>
    <row r="11" spans="1:3" ht="30" customHeight="1" x14ac:dyDescent="0.25">
      <c r="A11" s="56"/>
      <c r="B11" s="44"/>
      <c r="C11" s="44"/>
    </row>
    <row r="12" spans="1:3" x14ac:dyDescent="0.25">
      <c r="A12" s="56"/>
      <c r="B12" s="44"/>
      <c r="C12" s="44"/>
    </row>
    <row r="13" spans="1:3" x14ac:dyDescent="0.25">
      <c r="A13" s="5" t="s">
        <v>14</v>
      </c>
      <c r="B13" s="44" t="s">
        <v>121</v>
      </c>
      <c r="C13" s="44"/>
    </row>
    <row r="14" spans="1:3" ht="17.25" customHeight="1" x14ac:dyDescent="0.25">
      <c r="A14" s="5" t="s">
        <v>15</v>
      </c>
      <c r="B14" s="57" t="s">
        <v>123</v>
      </c>
      <c r="C14" s="57"/>
    </row>
    <row r="15" spans="1:3" ht="15.75" customHeight="1" x14ac:dyDescent="0.25">
      <c r="A15" s="5" t="s">
        <v>16</v>
      </c>
      <c r="B15" s="57" t="s">
        <v>122</v>
      </c>
      <c r="C15" s="57"/>
    </row>
    <row r="16" spans="1:3" ht="33" customHeight="1" x14ac:dyDescent="0.25">
      <c r="A16" s="5" t="s">
        <v>17</v>
      </c>
      <c r="B16" s="51" t="s">
        <v>125</v>
      </c>
      <c r="C16" s="52"/>
    </row>
    <row r="17" spans="1:3" ht="18.75" customHeight="1" x14ac:dyDescent="0.25">
      <c r="A17" s="5" t="s">
        <v>18</v>
      </c>
      <c r="B17" s="53">
        <v>44907</v>
      </c>
      <c r="C17" s="58"/>
    </row>
    <row r="18" spans="1:3" x14ac:dyDescent="0.25">
      <c r="A18" s="5" t="s">
        <v>19</v>
      </c>
      <c r="B18" s="53">
        <v>45601</v>
      </c>
      <c r="C18" s="54"/>
    </row>
    <row r="19" spans="1:3" x14ac:dyDescent="0.25">
      <c r="A19" s="5" t="s">
        <v>20</v>
      </c>
      <c r="B19" s="55">
        <v>45618</v>
      </c>
      <c r="C19" s="44"/>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51"/>
  <sheetViews>
    <sheetView zoomScale="90" zoomScaleNormal="90" workbookViewId="0">
      <selection activeCell="B21" sqref="B21"/>
    </sheetView>
  </sheetViews>
  <sheetFormatPr baseColWidth="10" defaultColWidth="0" defaultRowHeight="15" x14ac:dyDescent="0.25"/>
  <cols>
    <col min="1" max="1" width="44.42578125" style="18" customWidth="1"/>
    <col min="2" max="2" width="36.28515625" customWidth="1"/>
    <col min="3" max="3" width="64.42578125" customWidth="1"/>
    <col min="4" max="16384" width="11.42578125" hidden="1"/>
  </cols>
  <sheetData>
    <row r="1" spans="1:3" ht="18.75" x14ac:dyDescent="0.25">
      <c r="A1" s="62" t="s">
        <v>22</v>
      </c>
      <c r="B1" s="62"/>
      <c r="C1" s="62"/>
    </row>
    <row r="2" spans="1:3" x14ac:dyDescent="0.25">
      <c r="A2" s="5" t="s">
        <v>23</v>
      </c>
      <c r="B2" s="64" t="s">
        <v>132</v>
      </c>
      <c r="C2" s="65"/>
    </row>
    <row r="3" spans="1:3" s="18" customFormat="1" x14ac:dyDescent="0.25">
      <c r="A3" s="5" t="s">
        <v>128</v>
      </c>
      <c r="B3" s="44" t="str">
        <f>'GENERALES NOTA 322'!B2:C2</f>
        <v>PRF-80052-2020-35992</v>
      </c>
      <c r="C3" s="44"/>
    </row>
    <row r="4" spans="1:3" s="2" customFormat="1" ht="14.45" customHeight="1" x14ac:dyDescent="0.25">
      <c r="A4" s="5" t="s">
        <v>129</v>
      </c>
      <c r="B4" s="44" t="str">
        <f>'GENERALES NOTA 322'!B3:C3</f>
        <v>CONTRALORIA GENERAL DE LA REPUBLICA- GERENCIA DEPARTAMENTAL COLEGIADA DE ANTIOQUIA</v>
      </c>
      <c r="C4" s="44"/>
    </row>
    <row r="5" spans="1:3" s="2" customFormat="1" x14ac:dyDescent="0.25">
      <c r="A5" s="5" t="s">
        <v>84</v>
      </c>
      <c r="B5" s="44" t="str">
        <f>'GENERALES NOTA 322'!B6:C6</f>
        <v>EJÉRCITO NACIONAL—CUARTA BRIGADA – BATALLÓN DE APOYO Y SERVICIOS PARA EL COMBATE NO. 4 CACIQUE YARIGUÍES.</v>
      </c>
      <c r="C5" s="44"/>
    </row>
    <row r="6" spans="1:3" s="2" customFormat="1" x14ac:dyDescent="0.25">
      <c r="A6" s="5" t="s">
        <v>130</v>
      </c>
      <c r="B6" s="66">
        <f>'GENERALES NOTA 322'!B7:C7</f>
        <v>2701471</v>
      </c>
      <c r="C6" s="66"/>
    </row>
    <row r="7" spans="1:3" s="2" customFormat="1" x14ac:dyDescent="0.25">
      <c r="A7" s="5" t="s">
        <v>131</v>
      </c>
      <c r="B7" s="44" t="str">
        <f>'GENERALES NOTA 322'!B8:C8</f>
        <v xml:space="preserve"> ZURICH COLOMBIA SEGUROS S.A
ASEGURADORA AXA COLPATRIA SEGUROS S.A.
SBS SEGUROS
COMPAÑÍA LA PREVISORA S.A.
MAPFRE SEGUROS GENERALES DE COLOMBIA S.A.
ASEGURADORA ALLIANZ SEGUROS S.A.</v>
      </c>
      <c r="C7" s="44"/>
    </row>
    <row r="8" spans="1:3" ht="42.6" customHeight="1" x14ac:dyDescent="0.25">
      <c r="A8" s="30" t="s">
        <v>24</v>
      </c>
      <c r="B8" s="31" t="s">
        <v>133</v>
      </c>
      <c r="C8" s="32" t="s">
        <v>136</v>
      </c>
    </row>
    <row r="9" spans="1:3" ht="37.5" customHeight="1" x14ac:dyDescent="0.25">
      <c r="A9" s="30" t="s">
        <v>25</v>
      </c>
      <c r="B9" s="63" t="s">
        <v>134</v>
      </c>
      <c r="C9" s="63"/>
    </row>
    <row r="10" spans="1:3" ht="54" customHeight="1" x14ac:dyDescent="0.25">
      <c r="A10" s="30" t="s">
        <v>26</v>
      </c>
      <c r="B10" s="34">
        <v>185917267</v>
      </c>
      <c r="C10" s="35" t="s">
        <v>146</v>
      </c>
    </row>
    <row r="11" spans="1:3" x14ac:dyDescent="0.25">
      <c r="A11" s="19" t="s">
        <v>27</v>
      </c>
      <c r="B11" s="45" t="s">
        <v>92</v>
      </c>
      <c r="C11" s="46"/>
    </row>
    <row r="12" spans="1:3" x14ac:dyDescent="0.25">
      <c r="A12" s="19" t="s">
        <v>28</v>
      </c>
      <c r="B12" s="44" t="s">
        <v>135</v>
      </c>
      <c r="C12" s="44"/>
    </row>
    <row r="13" spans="1:3" x14ac:dyDescent="0.25">
      <c r="A13" s="19" t="s">
        <v>29</v>
      </c>
      <c r="B13" s="44" t="s">
        <v>88</v>
      </c>
      <c r="C13" s="44"/>
    </row>
    <row r="14" spans="1:3" x14ac:dyDescent="0.25">
      <c r="A14" s="19" t="s">
        <v>30</v>
      </c>
      <c r="B14" s="44" t="s">
        <v>88</v>
      </c>
      <c r="C14" s="44"/>
    </row>
    <row r="15" spans="1:3" x14ac:dyDescent="0.25">
      <c r="A15" s="59" t="s">
        <v>31</v>
      </c>
      <c r="B15" s="44" t="s">
        <v>100</v>
      </c>
      <c r="C15" s="44"/>
    </row>
    <row r="16" spans="1:3" x14ac:dyDescent="0.25">
      <c r="A16" s="60"/>
      <c r="B16" s="36" t="s">
        <v>32</v>
      </c>
      <c r="C16" s="36" t="s">
        <v>33</v>
      </c>
    </row>
    <row r="17" spans="1:3" ht="12.6" customHeight="1" x14ac:dyDescent="0.25">
      <c r="A17" s="60"/>
      <c r="B17" s="8" t="s">
        <v>138</v>
      </c>
      <c r="C17" s="37" t="s">
        <v>144</v>
      </c>
    </row>
    <row r="18" spans="1:3" ht="13.5" customHeight="1" x14ac:dyDescent="0.25">
      <c r="A18" s="60"/>
      <c r="B18" s="8" t="s">
        <v>137</v>
      </c>
      <c r="C18" s="8" t="s">
        <v>143</v>
      </c>
    </row>
    <row r="19" spans="1:3" ht="30" x14ac:dyDescent="0.25">
      <c r="A19" s="60"/>
      <c r="B19" s="33" t="s">
        <v>139</v>
      </c>
      <c r="C19" s="38">
        <v>0.18</v>
      </c>
    </row>
    <row r="20" spans="1:3" x14ac:dyDescent="0.25">
      <c r="A20" s="60"/>
      <c r="B20" s="8" t="s">
        <v>140</v>
      </c>
      <c r="C20" s="37">
        <v>0.13</v>
      </c>
    </row>
    <row r="21" spans="1:3" ht="30" x14ac:dyDescent="0.25">
      <c r="A21" s="60"/>
      <c r="B21" s="8" t="s">
        <v>141</v>
      </c>
      <c r="C21" s="37">
        <v>0.13</v>
      </c>
    </row>
    <row r="22" spans="1:3" x14ac:dyDescent="0.25">
      <c r="A22" s="60"/>
      <c r="B22" s="8" t="s">
        <v>142</v>
      </c>
      <c r="C22" s="37">
        <v>0.11</v>
      </c>
    </row>
    <row r="23" spans="1:3" x14ac:dyDescent="0.25">
      <c r="A23" s="40" t="s">
        <v>34</v>
      </c>
      <c r="B23" s="61" t="s">
        <v>21</v>
      </c>
      <c r="C23" s="61"/>
    </row>
    <row r="24" spans="1:3" x14ac:dyDescent="0.25">
      <c r="A24" s="10" t="s">
        <v>35</v>
      </c>
      <c r="B24" s="61" t="s">
        <v>21</v>
      </c>
      <c r="C24" s="61"/>
    </row>
    <row r="25" spans="1:3" x14ac:dyDescent="0.25">
      <c r="A25" s="29" t="s">
        <v>36</v>
      </c>
      <c r="B25" s="45" t="s">
        <v>93</v>
      </c>
      <c r="C25" s="46"/>
    </row>
    <row r="26" spans="1:3" x14ac:dyDescent="0.25">
      <c r="A26" s="67" t="s">
        <v>37</v>
      </c>
      <c r="B26" s="67"/>
      <c r="C26" s="67"/>
    </row>
    <row r="27" spans="1:3" x14ac:dyDescent="0.25">
      <c r="A27" s="68" t="s">
        <v>38</v>
      </c>
      <c r="B27" s="58"/>
      <c r="C27" s="17" t="s">
        <v>145</v>
      </c>
    </row>
    <row r="28" spans="1:3" ht="30" x14ac:dyDescent="0.25">
      <c r="A28" s="69" t="s">
        <v>39</v>
      </c>
      <c r="B28" s="70"/>
      <c r="C28" s="41" t="s">
        <v>149</v>
      </c>
    </row>
    <row r="29" spans="1:3" ht="33.6" customHeight="1" x14ac:dyDescent="0.25">
      <c r="A29" s="48" t="s">
        <v>148</v>
      </c>
      <c r="B29" s="49"/>
      <c r="C29" s="41" t="s">
        <v>147</v>
      </c>
    </row>
    <row r="30" spans="1:3" ht="30" x14ac:dyDescent="0.25">
      <c r="A30" s="39" t="s">
        <v>150</v>
      </c>
      <c r="B30" s="12"/>
      <c r="C30" s="41" t="s">
        <v>151</v>
      </c>
    </row>
    <row r="31" spans="1:3" ht="75" x14ac:dyDescent="0.25">
      <c r="A31" s="69" t="s">
        <v>40</v>
      </c>
      <c r="B31" s="70"/>
      <c r="C31" s="41" t="s">
        <v>152</v>
      </c>
    </row>
    <row r="32" spans="1:3" ht="38.450000000000003" customHeight="1" x14ac:dyDescent="0.25">
      <c r="A32" s="48" t="s">
        <v>41</v>
      </c>
      <c r="B32" s="49"/>
      <c r="C32" s="42" t="s">
        <v>153</v>
      </c>
    </row>
    <row r="33" spans="1:3" x14ac:dyDescent="0.25">
      <c r="A33" s="68" t="s">
        <v>42</v>
      </c>
      <c r="B33" s="58"/>
      <c r="C33" s="17" t="s">
        <v>21</v>
      </c>
    </row>
    <row r="34" spans="1:3" x14ac:dyDescent="0.25">
      <c r="A34" s="73" t="s">
        <v>43</v>
      </c>
      <c r="B34" s="74"/>
      <c r="C34" s="17" t="s">
        <v>21</v>
      </c>
    </row>
    <row r="35" spans="1:3" x14ac:dyDescent="0.25">
      <c r="A35" s="72" t="s">
        <v>44</v>
      </c>
      <c r="B35" s="72"/>
      <c r="C35" s="72"/>
    </row>
    <row r="36" spans="1:3" x14ac:dyDescent="0.25">
      <c r="A36" s="71" t="s">
        <v>45</v>
      </c>
      <c r="B36" s="71"/>
      <c r="C36" s="17" t="s">
        <v>21</v>
      </c>
    </row>
    <row r="37" spans="1:3" x14ac:dyDescent="0.25">
      <c r="A37" s="71" t="s">
        <v>46</v>
      </c>
      <c r="B37" s="71"/>
      <c r="C37" s="17" t="s">
        <v>21</v>
      </c>
    </row>
    <row r="38" spans="1:3" x14ac:dyDescent="0.25">
      <c r="A38" s="71" t="s">
        <v>47</v>
      </c>
      <c r="B38" s="71"/>
      <c r="C38" s="17" t="s">
        <v>21</v>
      </c>
    </row>
    <row r="39" spans="1:3" x14ac:dyDescent="0.25">
      <c r="A39" s="71" t="s">
        <v>48</v>
      </c>
      <c r="B39" s="71"/>
      <c r="C39" s="17" t="s">
        <v>21</v>
      </c>
    </row>
    <row r="40" spans="1:3" x14ac:dyDescent="0.25">
      <c r="A40" s="71" t="s">
        <v>49</v>
      </c>
      <c r="B40" s="71"/>
      <c r="C40" s="17" t="s">
        <v>21</v>
      </c>
    </row>
    <row r="41" spans="1:3" x14ac:dyDescent="0.25">
      <c r="A41" s="71" t="s">
        <v>50</v>
      </c>
      <c r="B41" s="71"/>
      <c r="C41" s="17" t="s">
        <v>21</v>
      </c>
    </row>
    <row r="42" spans="1:3" x14ac:dyDescent="0.25">
      <c r="A42" s="71" t="s">
        <v>51</v>
      </c>
      <c r="B42" s="71"/>
      <c r="C42" s="17" t="s">
        <v>21</v>
      </c>
    </row>
    <row r="43" spans="1:3" x14ac:dyDescent="0.25">
      <c r="A43" s="71" t="s">
        <v>52</v>
      </c>
      <c r="B43" s="71"/>
      <c r="C43" s="17" t="s">
        <v>21</v>
      </c>
    </row>
    <row r="44" spans="1:3" x14ac:dyDescent="0.25">
      <c r="A44" s="71" t="s">
        <v>53</v>
      </c>
      <c r="B44" s="71"/>
      <c r="C44" s="17" t="s">
        <v>21</v>
      </c>
    </row>
    <row r="45" spans="1:3" x14ac:dyDescent="0.25">
      <c r="A45" s="71" t="s">
        <v>54</v>
      </c>
      <c r="B45" s="71"/>
      <c r="C45" s="17" t="s">
        <v>21</v>
      </c>
    </row>
    <row r="46" spans="1:3" x14ac:dyDescent="0.25">
      <c r="A46" s="71" t="s">
        <v>55</v>
      </c>
      <c r="B46" s="71"/>
      <c r="C46" s="17" t="s">
        <v>21</v>
      </c>
    </row>
    <row r="47" spans="1:3" x14ac:dyDescent="0.25">
      <c r="A47" s="71" t="s">
        <v>56</v>
      </c>
      <c r="B47" s="71"/>
      <c r="C47" s="17" t="s">
        <v>21</v>
      </c>
    </row>
    <row r="48" spans="1:3" x14ac:dyDescent="0.25">
      <c r="A48" s="71" t="s">
        <v>57</v>
      </c>
      <c r="B48" s="71"/>
      <c r="C48" s="17" t="s">
        <v>21</v>
      </c>
    </row>
    <row r="49" spans="1:3" x14ac:dyDescent="0.25">
      <c r="A49" s="71" t="s">
        <v>58</v>
      </c>
      <c r="B49" s="71"/>
      <c r="C49" s="17" t="s">
        <v>21</v>
      </c>
    </row>
    <row r="50" spans="1:3" x14ac:dyDescent="0.25">
      <c r="A50" s="71" t="s">
        <v>59</v>
      </c>
      <c r="B50" s="71"/>
      <c r="C50" s="17" t="s">
        <v>21</v>
      </c>
    </row>
    <row r="51" spans="1:3" x14ac:dyDescent="0.25">
      <c r="A51" s="71" t="s">
        <v>60</v>
      </c>
      <c r="B51" s="71"/>
      <c r="C51" s="17" t="s">
        <v>21</v>
      </c>
    </row>
  </sheetData>
  <mergeCells count="42">
    <mergeCell ref="B24:C24"/>
    <mergeCell ref="B3:C3"/>
    <mergeCell ref="A49:B49"/>
    <mergeCell ref="A50:B50"/>
    <mergeCell ref="A51:B51"/>
    <mergeCell ref="A47:B47"/>
    <mergeCell ref="A31:B31"/>
    <mergeCell ref="A32:B32"/>
    <mergeCell ref="A33:B33"/>
    <mergeCell ref="A34:B34"/>
    <mergeCell ref="A48:B48"/>
    <mergeCell ref="A41:B41"/>
    <mergeCell ref="A42:B42"/>
    <mergeCell ref="A43:B43"/>
    <mergeCell ref="A44:B44"/>
    <mergeCell ref="A45:B45"/>
    <mergeCell ref="B25:C25"/>
    <mergeCell ref="A26:C26"/>
    <mergeCell ref="A27:B27"/>
    <mergeCell ref="A28:B28"/>
    <mergeCell ref="A46:B46"/>
    <mergeCell ref="A40:B40"/>
    <mergeCell ref="A35:C35"/>
    <mergeCell ref="A36:B36"/>
    <mergeCell ref="A37:B37"/>
    <mergeCell ref="A38:B38"/>
    <mergeCell ref="A39:B39"/>
    <mergeCell ref="A29:B29"/>
    <mergeCell ref="A1:C1"/>
    <mergeCell ref="B9:C9"/>
    <mergeCell ref="B11:C11"/>
    <mergeCell ref="B12:C12"/>
    <mergeCell ref="B2:C2"/>
    <mergeCell ref="B4:C4"/>
    <mergeCell ref="B5:C5"/>
    <mergeCell ref="B6:C6"/>
    <mergeCell ref="B7:C7"/>
    <mergeCell ref="B14:C14"/>
    <mergeCell ref="A15:A22"/>
    <mergeCell ref="B15:C15"/>
    <mergeCell ref="B23:C23"/>
    <mergeCell ref="B13:C1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B25:C25 B13:C14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13" sqref="B13:C13"/>
    </sheetView>
  </sheetViews>
  <sheetFormatPr baseColWidth="10" defaultColWidth="0" defaultRowHeight="15" x14ac:dyDescent="0.25"/>
  <cols>
    <col min="1" max="1" width="41.85546875" style="24" customWidth="1"/>
    <col min="2" max="2" width="30.5703125" style="24" customWidth="1"/>
    <col min="3" max="3" width="76.140625" style="24"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91" t="s">
        <v>61</v>
      </c>
      <c r="B1" s="91"/>
      <c r="C1" s="91"/>
    </row>
    <row r="2" spans="1:6" x14ac:dyDescent="0.25">
      <c r="A2" s="20" t="s">
        <v>23</v>
      </c>
      <c r="B2" s="92" t="str">
        <f>'GENERALES NOTA 321'!B2:C2</f>
        <v>SINIESTRO 122106633 - APLICATIVO 123165</v>
      </c>
      <c r="C2" s="93"/>
    </row>
    <row r="3" spans="1:6" x14ac:dyDescent="0.25">
      <c r="A3" s="21" t="s">
        <v>5</v>
      </c>
      <c r="B3" s="77" t="str">
        <f>'GENERALES NOTA 322'!B2:C2</f>
        <v>PRF-80052-2020-35992</v>
      </c>
      <c r="C3" s="78"/>
    </row>
    <row r="4" spans="1:6" s="2" customFormat="1" x14ac:dyDescent="0.25">
      <c r="A4" s="22" t="s">
        <v>6</v>
      </c>
      <c r="B4" s="76" t="str">
        <f>'GENERALES NOTA 322'!B3:C3</f>
        <v>CONTRALORIA GENERAL DE LA REPUBLICA- GERENCIA DEPARTAMENTAL COLEGIADA DE ANTIOQUIA</v>
      </c>
      <c r="C4" s="76"/>
    </row>
    <row r="5" spans="1:6" s="2" customFormat="1" x14ac:dyDescent="0.25">
      <c r="A5" s="22" t="s">
        <v>9</v>
      </c>
      <c r="B5" s="92" t="str">
        <f>'GENERALES NOTA 321'!B5:C5</f>
        <v>EJÉRCITO NACIONAL—CUARTA BRIGADA – BATALLÓN DE APOYO Y SERVICIOS PARA EL COMBATE NO. 4 CACIQUE YARIGUÍES.</v>
      </c>
      <c r="C5" s="93"/>
    </row>
    <row r="6" spans="1:6" s="2" customFormat="1" x14ac:dyDescent="0.25">
      <c r="A6" s="5" t="s">
        <v>62</v>
      </c>
      <c r="B6" s="94">
        <f>'GENERALES NOTA 321'!B10:C10</f>
        <v>185917267</v>
      </c>
      <c r="C6" s="95"/>
    </row>
    <row r="7" spans="1:6" s="2" customFormat="1" x14ac:dyDescent="0.25">
      <c r="A7" s="5" t="s">
        <v>10</v>
      </c>
      <c r="B7" s="90">
        <f>'GENERALES NOTA 322'!B7:C7</f>
        <v>2701471</v>
      </c>
      <c r="C7" s="90"/>
    </row>
    <row r="8" spans="1:6" s="2" customFormat="1" x14ac:dyDescent="0.25">
      <c r="A8" s="22" t="s">
        <v>11</v>
      </c>
      <c r="B8" s="76" t="str">
        <f>'GENERALES NOTA 322'!B8:C8</f>
        <v xml:space="preserve"> ZURICH COLOMBIA SEGUROS S.A
ASEGURADORA AXA COLPATRIA SEGUROS S.A.
SBS SEGUROS
COMPAÑÍA LA PREVISORA S.A.
MAPFRE SEGUROS GENERALES DE COLOMBIA S.A.
ASEGURADORA ALLIANZ SEGUROS S.A.</v>
      </c>
      <c r="C8" s="76"/>
    </row>
    <row r="9" spans="1:6" ht="23.25" customHeight="1" x14ac:dyDescent="0.25">
      <c r="A9" s="23" t="s">
        <v>63</v>
      </c>
      <c r="B9" s="77" t="s">
        <v>64</v>
      </c>
      <c r="C9" s="78"/>
    </row>
    <row r="10" spans="1:6" ht="60" x14ac:dyDescent="0.25">
      <c r="A10" s="22" t="s">
        <v>65</v>
      </c>
      <c r="B10" s="79"/>
      <c r="C10" s="80"/>
      <c r="E10" t="s">
        <v>66</v>
      </c>
      <c r="F10" s="11">
        <v>0.7</v>
      </c>
    </row>
    <row r="11" spans="1:6" x14ac:dyDescent="0.25">
      <c r="A11" s="27" t="s">
        <v>67</v>
      </c>
      <c r="B11" s="81">
        <f>(B12-B14)*B13</f>
        <v>2701471</v>
      </c>
      <c r="C11" s="82"/>
      <c r="E11" t="s">
        <v>64</v>
      </c>
      <c r="F11" s="11">
        <v>0.3</v>
      </c>
    </row>
    <row r="12" spans="1:6" x14ac:dyDescent="0.25">
      <c r="A12" s="10" t="s">
        <v>68</v>
      </c>
      <c r="B12" s="85">
        <f>MIN(B6,B7)</f>
        <v>2701471</v>
      </c>
      <c r="C12" s="86"/>
      <c r="F12" s="11"/>
    </row>
    <row r="13" spans="1:6" x14ac:dyDescent="0.25">
      <c r="A13" s="23" t="s">
        <v>31</v>
      </c>
      <c r="B13" s="87">
        <v>1</v>
      </c>
      <c r="C13" s="87"/>
      <c r="F13" s="11"/>
    </row>
    <row r="14" spans="1:6" x14ac:dyDescent="0.25">
      <c r="A14" s="23" t="s">
        <v>69</v>
      </c>
      <c r="B14" s="88">
        <v>0</v>
      </c>
      <c r="C14" s="89"/>
      <c r="F14" s="11"/>
    </row>
    <row r="15" spans="1:6" x14ac:dyDescent="0.25">
      <c r="A15" s="26" t="s">
        <v>70</v>
      </c>
      <c r="B15" s="83">
        <f>IFERROR(B11*(VLOOKUP(B9,E10:F15,2,0)),16666)</f>
        <v>810441.29999999993</v>
      </c>
      <c r="C15" s="84"/>
    </row>
    <row r="16" spans="1:6" ht="180" customHeight="1" x14ac:dyDescent="0.25">
      <c r="A16" s="22" t="s">
        <v>71</v>
      </c>
      <c r="B16" s="77"/>
      <c r="C16" s="78"/>
    </row>
    <row r="17" spans="1:3" ht="90" x14ac:dyDescent="0.25">
      <c r="A17" s="22" t="s">
        <v>72</v>
      </c>
      <c r="B17" s="75"/>
      <c r="C17" s="75"/>
    </row>
    <row r="19" spans="1:3" x14ac:dyDescent="0.25">
      <c r="B19" s="25"/>
      <c r="C19" s="25"/>
    </row>
    <row r="20" spans="1:3" x14ac:dyDescent="0.25">
      <c r="B20" s="25"/>
      <c r="C20" s="25"/>
    </row>
    <row r="21" spans="1:3" x14ac:dyDescent="0.25">
      <c r="B21" s="25"/>
      <c r="C21" s="25"/>
    </row>
    <row r="22" spans="1:3" x14ac:dyDescent="0.25">
      <c r="B22" s="25"/>
      <c r="C22" s="25"/>
    </row>
    <row r="23" spans="1:3" x14ac:dyDescent="0.25">
      <c r="B23" s="25"/>
      <c r="C23" s="25"/>
    </row>
    <row r="24" spans="1:3" x14ac:dyDescent="0.25">
      <c r="B24" s="25"/>
      <c r="C24" s="25"/>
    </row>
    <row r="25" spans="1:3" x14ac:dyDescent="0.25">
      <c r="B25" s="25"/>
      <c r="C25" s="25"/>
    </row>
    <row r="26" spans="1:3" x14ac:dyDescent="0.25">
      <c r="B26" s="25"/>
      <c r="C26" s="25"/>
    </row>
    <row r="27" spans="1:3" x14ac:dyDescent="0.25">
      <c r="B27" s="25"/>
      <c r="C27" s="25"/>
    </row>
    <row r="28" spans="1:3" x14ac:dyDescent="0.25">
      <c r="B28" s="25"/>
      <c r="C28" s="25"/>
    </row>
    <row r="29" spans="1:3" x14ac:dyDescent="0.25">
      <c r="B29" s="25"/>
      <c r="C29" s="25"/>
    </row>
    <row r="30" spans="1:3" x14ac:dyDescent="0.25">
      <c r="B30" s="25"/>
      <c r="C30" s="25"/>
    </row>
    <row r="31" spans="1:3" x14ac:dyDescent="0.25">
      <c r="B31" s="25"/>
      <c r="C31" s="25"/>
    </row>
    <row r="32" spans="1:3" x14ac:dyDescent="0.25">
      <c r="B32" s="25"/>
      <c r="C32" s="25"/>
    </row>
    <row r="33" spans="2:3" x14ac:dyDescent="0.25">
      <c r="B33" s="25"/>
      <c r="C33" s="25"/>
    </row>
    <row r="34" spans="2:3" x14ac:dyDescent="0.25">
      <c r="B34" s="25"/>
      <c r="C34" s="25"/>
    </row>
    <row r="35" spans="2:3" x14ac:dyDescent="0.25">
      <c r="B35" s="25"/>
      <c r="C35" s="25"/>
    </row>
    <row r="36" spans="2:3" x14ac:dyDescent="0.25">
      <c r="B36" s="25"/>
      <c r="C36" s="25"/>
    </row>
    <row r="37" spans="2:3" x14ac:dyDescent="0.25">
      <c r="B37" s="25"/>
      <c r="C37" s="25"/>
    </row>
    <row r="38" spans="2:3" x14ac:dyDescent="0.25">
      <c r="B38" s="25"/>
      <c r="C38" s="25"/>
    </row>
    <row r="39" spans="2:3" x14ac:dyDescent="0.25">
      <c r="B39" s="25"/>
      <c r="C39" s="25"/>
    </row>
    <row r="40" spans="2:3" x14ac:dyDescent="0.25">
      <c r="B40" s="25"/>
      <c r="C40" s="25"/>
    </row>
    <row r="41" spans="2:3" x14ac:dyDescent="0.25">
      <c r="B41" s="25"/>
      <c r="C41" s="25"/>
    </row>
    <row r="42" spans="2:3" x14ac:dyDescent="0.25">
      <c r="B42" s="25"/>
      <c r="C42" s="25"/>
    </row>
    <row r="43" spans="2:3" x14ac:dyDescent="0.25">
      <c r="B43" s="25"/>
      <c r="C43" s="25"/>
    </row>
    <row r="44" spans="2:3" x14ac:dyDescent="0.25">
      <c r="B44" s="25"/>
      <c r="C44" s="25"/>
    </row>
    <row r="45" spans="2:3" x14ac:dyDescent="0.25">
      <c r="B45" s="25"/>
      <c r="C45" s="25"/>
    </row>
    <row r="46" spans="2:3" x14ac:dyDescent="0.25">
      <c r="B46" s="25"/>
      <c r="C46" s="25"/>
    </row>
    <row r="47" spans="2:3" x14ac:dyDescent="0.25">
      <c r="B47" s="25"/>
      <c r="C47" s="25"/>
    </row>
    <row r="48" spans="2:3" x14ac:dyDescent="0.25">
      <c r="B48" s="25"/>
      <c r="C48" s="25"/>
    </row>
    <row r="49" spans="2:3" x14ac:dyDescent="0.25">
      <c r="B49" s="25"/>
      <c r="C49" s="25"/>
    </row>
    <row r="50" spans="2:3" x14ac:dyDescent="0.25">
      <c r="B50" s="25"/>
      <c r="C50" s="25"/>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tabSelected="1" topLeftCell="A12" zoomScale="70" zoomScaleNormal="70" workbookViewId="0">
      <selection activeCell="B10" sqref="B10:C10"/>
    </sheetView>
  </sheetViews>
  <sheetFormatPr baseColWidth="10" defaultColWidth="0" defaultRowHeight="15" x14ac:dyDescent="0.25"/>
  <cols>
    <col min="1" max="1" width="41.85546875" style="24" customWidth="1"/>
    <col min="2" max="2" width="30.5703125" style="24" customWidth="1"/>
    <col min="3" max="3" width="76.140625" style="24"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91" t="s">
        <v>61</v>
      </c>
      <c r="B1" s="91"/>
      <c r="C1" s="91"/>
    </row>
    <row r="2" spans="1:6" x14ac:dyDescent="0.25">
      <c r="A2" s="20" t="s">
        <v>23</v>
      </c>
      <c r="B2" s="92" t="str">
        <f>'GENERALES NOTA 321'!B2:C2</f>
        <v>SINIESTRO 122106633 - APLICATIVO 123165</v>
      </c>
      <c r="C2" s="93"/>
    </row>
    <row r="3" spans="1:6" x14ac:dyDescent="0.25">
      <c r="A3" s="21" t="s">
        <v>5</v>
      </c>
      <c r="B3" s="77" t="str">
        <f>'GENERALES NOTA 322'!B2:C2</f>
        <v>PRF-80052-2020-35992</v>
      </c>
      <c r="C3" s="78"/>
    </row>
    <row r="4" spans="1:6" s="2" customFormat="1" x14ac:dyDescent="0.25">
      <c r="A4" s="22" t="s">
        <v>6</v>
      </c>
      <c r="B4" s="76" t="str">
        <f>'GENERALES NOTA 322'!B3:C3</f>
        <v>CONTRALORIA GENERAL DE LA REPUBLICA- GERENCIA DEPARTAMENTAL COLEGIADA DE ANTIOQUIA</v>
      </c>
      <c r="C4" s="76"/>
    </row>
    <row r="5" spans="1:6" s="2" customFormat="1" x14ac:dyDescent="0.25">
      <c r="A5" s="22" t="s">
        <v>9</v>
      </c>
      <c r="B5" s="92" t="str">
        <f>'GENERALES NOTA 321'!B5:C5</f>
        <v>EJÉRCITO NACIONAL—CUARTA BRIGADA – BATALLÓN DE APOYO Y SERVICIOS PARA EL COMBATE NO. 4 CACIQUE YARIGUÍES.</v>
      </c>
      <c r="C5" s="93"/>
    </row>
    <row r="6" spans="1:6" s="2" customFormat="1" x14ac:dyDescent="0.25">
      <c r="A6" s="5" t="s">
        <v>62</v>
      </c>
      <c r="B6" s="94">
        <f>'GENERALES NOTA 321'!B10:C10</f>
        <v>185917267</v>
      </c>
      <c r="C6" s="95"/>
    </row>
    <row r="7" spans="1:6" s="2" customFormat="1" x14ac:dyDescent="0.25">
      <c r="A7" s="5" t="s">
        <v>10</v>
      </c>
      <c r="B7" s="90">
        <f>'GENERALES NOTA 322'!B7:C7</f>
        <v>2701471</v>
      </c>
      <c r="C7" s="90"/>
    </row>
    <row r="8" spans="1:6" s="2" customFormat="1" x14ac:dyDescent="0.25">
      <c r="A8" s="22" t="s">
        <v>11</v>
      </c>
      <c r="B8" s="76" t="str">
        <f>'GENERALES NOTA 322'!B8:C8</f>
        <v xml:space="preserve"> ZURICH COLOMBIA SEGUROS S.A
ASEGURADORA AXA COLPATRIA SEGUROS S.A.
SBS SEGUROS
COMPAÑÍA LA PREVISORA S.A.
MAPFRE SEGUROS GENERALES DE COLOMBIA S.A.
ASEGURADORA ALLIANZ SEGUROS S.A.</v>
      </c>
      <c r="C8" s="76"/>
    </row>
    <row r="9" spans="1:6" ht="23.25" customHeight="1" x14ac:dyDescent="0.25">
      <c r="A9" s="23" t="s">
        <v>63</v>
      </c>
      <c r="B9" s="77" t="s">
        <v>64</v>
      </c>
      <c r="C9" s="78"/>
    </row>
    <row r="10" spans="1:6" ht="60" x14ac:dyDescent="0.25">
      <c r="A10" s="22" t="s">
        <v>65</v>
      </c>
      <c r="B10" s="79" t="s">
        <v>156</v>
      </c>
      <c r="C10" s="80"/>
      <c r="E10" t="s">
        <v>66</v>
      </c>
      <c r="F10" s="11">
        <v>0.7</v>
      </c>
    </row>
    <row r="11" spans="1:6" x14ac:dyDescent="0.25">
      <c r="A11" s="27" t="s">
        <v>67</v>
      </c>
      <c r="B11" s="81">
        <f>(B12-B14)*B13</f>
        <v>-246778.5</v>
      </c>
      <c r="C11" s="82"/>
      <c r="E11" t="s">
        <v>64</v>
      </c>
      <c r="F11" s="11">
        <v>0.3</v>
      </c>
    </row>
    <row r="12" spans="1:6" x14ac:dyDescent="0.25">
      <c r="A12" s="10" t="s">
        <v>68</v>
      </c>
      <c r="B12" s="85">
        <f>MIN(B6,B7)</f>
        <v>2701471</v>
      </c>
      <c r="C12" s="86"/>
      <c r="F12" s="11"/>
    </row>
    <row r="13" spans="1:6" x14ac:dyDescent="0.25">
      <c r="A13" s="23" t="s">
        <v>31</v>
      </c>
      <c r="B13" s="87">
        <v>0.25</v>
      </c>
      <c r="C13" s="87"/>
      <c r="F13" s="11"/>
    </row>
    <row r="14" spans="1:6" x14ac:dyDescent="0.25">
      <c r="A14" s="23" t="s">
        <v>69</v>
      </c>
      <c r="B14" s="88">
        <v>3688585</v>
      </c>
      <c r="C14" s="88"/>
      <c r="F14" s="11"/>
    </row>
    <row r="15" spans="1:6" x14ac:dyDescent="0.25">
      <c r="A15" s="26" t="s">
        <v>70</v>
      </c>
      <c r="B15" s="83">
        <f>IFERROR(B11*(VLOOKUP(B9,E10:F15,2,0)),16666)</f>
        <v>-74033.55</v>
      </c>
      <c r="C15" s="84"/>
    </row>
    <row r="16" spans="1:6" ht="180" customHeight="1" x14ac:dyDescent="0.25">
      <c r="A16" s="22" t="s">
        <v>71</v>
      </c>
      <c r="B16" s="96" t="s">
        <v>154</v>
      </c>
      <c r="C16" s="78"/>
    </row>
    <row r="17" spans="1:3" ht="90" x14ac:dyDescent="0.25">
      <c r="A17" s="22" t="s">
        <v>72</v>
      </c>
      <c r="B17" s="97" t="s">
        <v>155</v>
      </c>
      <c r="C17" s="75"/>
    </row>
    <row r="19" spans="1:3" x14ac:dyDescent="0.25">
      <c r="B19" s="25"/>
      <c r="C19" s="25"/>
    </row>
    <row r="20" spans="1:3" x14ac:dyDescent="0.25">
      <c r="B20" s="25"/>
      <c r="C20" s="25"/>
    </row>
    <row r="21" spans="1:3" x14ac:dyDescent="0.25">
      <c r="B21" s="25"/>
      <c r="C21" s="25"/>
    </row>
    <row r="22" spans="1:3" x14ac:dyDescent="0.25">
      <c r="B22" s="25"/>
      <c r="C22" s="25"/>
    </row>
    <row r="23" spans="1:3" x14ac:dyDescent="0.25">
      <c r="B23" s="25"/>
      <c r="C23" s="25"/>
    </row>
    <row r="24" spans="1:3" x14ac:dyDescent="0.25">
      <c r="B24" s="25"/>
      <c r="C24" s="25"/>
    </row>
    <row r="25" spans="1:3" x14ac:dyDescent="0.25">
      <c r="B25" s="25"/>
      <c r="C25" s="25"/>
    </row>
    <row r="26" spans="1:3" x14ac:dyDescent="0.25">
      <c r="B26" s="25"/>
      <c r="C26" s="25"/>
    </row>
    <row r="27" spans="1:3" x14ac:dyDescent="0.25">
      <c r="B27" s="25"/>
      <c r="C27" s="25"/>
    </row>
    <row r="28" spans="1:3" x14ac:dyDescent="0.25">
      <c r="B28" s="25"/>
      <c r="C28" s="25"/>
    </row>
    <row r="29" spans="1:3" x14ac:dyDescent="0.25">
      <c r="B29" s="25"/>
      <c r="C29" s="25"/>
    </row>
    <row r="30" spans="1:3" x14ac:dyDescent="0.25">
      <c r="B30" s="25"/>
      <c r="C30" s="25"/>
    </row>
    <row r="31" spans="1:3" x14ac:dyDescent="0.25">
      <c r="B31" s="25"/>
      <c r="C31" s="25"/>
    </row>
    <row r="32" spans="1:3" x14ac:dyDescent="0.25">
      <c r="B32" s="25"/>
      <c r="C32" s="25"/>
    </row>
    <row r="33" spans="2:3" x14ac:dyDescent="0.25">
      <c r="B33" s="25"/>
      <c r="C33" s="25"/>
    </row>
    <row r="34" spans="2:3" x14ac:dyDescent="0.25">
      <c r="B34" s="25"/>
      <c r="C34" s="25"/>
    </row>
    <row r="35" spans="2:3" x14ac:dyDescent="0.25">
      <c r="B35" s="25"/>
      <c r="C35" s="25"/>
    </row>
    <row r="36" spans="2:3" x14ac:dyDescent="0.25">
      <c r="B36" s="25"/>
      <c r="C36" s="25"/>
    </row>
    <row r="37" spans="2:3" x14ac:dyDescent="0.25">
      <c r="B37" s="25"/>
      <c r="C37" s="25"/>
    </row>
    <row r="38" spans="2:3" x14ac:dyDescent="0.25">
      <c r="B38" s="25"/>
      <c r="C38" s="25"/>
    </row>
    <row r="39" spans="2:3" x14ac:dyDescent="0.25">
      <c r="B39" s="25"/>
      <c r="C39" s="25"/>
    </row>
    <row r="40" spans="2:3" x14ac:dyDescent="0.25">
      <c r="B40" s="25"/>
      <c r="C40" s="25"/>
    </row>
    <row r="41" spans="2:3" x14ac:dyDescent="0.25">
      <c r="B41" s="25"/>
      <c r="C41" s="25"/>
    </row>
    <row r="42" spans="2:3" x14ac:dyDescent="0.25">
      <c r="B42" s="25"/>
      <c r="C42" s="25"/>
    </row>
    <row r="43" spans="2:3" x14ac:dyDescent="0.25">
      <c r="B43" s="25"/>
      <c r="C43" s="25"/>
    </row>
    <row r="44" spans="2:3" x14ac:dyDescent="0.25">
      <c r="B44" s="25"/>
      <c r="C44" s="25"/>
    </row>
    <row r="45" spans="2:3" x14ac:dyDescent="0.25">
      <c r="B45" s="25"/>
      <c r="C45" s="25"/>
    </row>
    <row r="46" spans="2:3" x14ac:dyDescent="0.25">
      <c r="B46" s="25"/>
      <c r="C46" s="25"/>
    </row>
    <row r="47" spans="2:3" x14ac:dyDescent="0.25">
      <c r="B47" s="25"/>
      <c r="C47" s="25"/>
    </row>
    <row r="48" spans="2:3" x14ac:dyDescent="0.25">
      <c r="B48" s="25"/>
      <c r="C48" s="25"/>
    </row>
    <row r="49" spans="2:3" x14ac:dyDescent="0.25">
      <c r="B49" s="25"/>
      <c r="C49" s="25"/>
    </row>
    <row r="50" spans="2:3" x14ac:dyDescent="0.25">
      <c r="B50" s="25"/>
      <c r="C50" s="25"/>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1" sqref="B11:C11"/>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62" t="s">
        <v>74</v>
      </c>
      <c r="B1" s="62"/>
      <c r="C1" s="62"/>
    </row>
    <row r="2" spans="1:3" x14ac:dyDescent="0.25">
      <c r="A2" s="9" t="s">
        <v>23</v>
      </c>
      <c r="B2" s="68" t="str">
        <f>'GENERALES NOTA 321'!B2:C2</f>
        <v>SINIESTRO 122106633 - APLICATIVO 123165</v>
      </c>
      <c r="C2" s="58"/>
    </row>
    <row r="3" spans="1:3" x14ac:dyDescent="0.25">
      <c r="A3" s="19" t="s">
        <v>5</v>
      </c>
      <c r="B3" s="68" t="str">
        <f>'GENERALES NOTA 322'!B2:C2</f>
        <v>PRF-80052-2020-35992</v>
      </c>
      <c r="C3" s="58"/>
    </row>
    <row r="4" spans="1:3" s="2" customFormat="1" x14ac:dyDescent="0.25">
      <c r="A4" s="5" t="s">
        <v>6</v>
      </c>
      <c r="B4" s="44" t="str">
        <f>'GENERALES NOTA 322'!B3:C3</f>
        <v>CONTRALORIA GENERAL DE LA REPUBLICA- GERENCIA DEPARTAMENTAL COLEGIADA DE ANTIOQUIA</v>
      </c>
      <c r="C4" s="44"/>
    </row>
    <row r="5" spans="1:3" s="2" customFormat="1" x14ac:dyDescent="0.25">
      <c r="A5" s="5" t="s">
        <v>9</v>
      </c>
      <c r="B5" s="68" t="str">
        <f>'IMPUTACIÓN- GENERALES NOTA 324 '!B5:C5</f>
        <v>EJÉRCITO NACIONAL—CUARTA BRIGADA – BATALLÓN DE APOYO Y SERVICIOS PARA EL COMBATE NO. 4 CACIQUE YARIGUÍES.</v>
      </c>
      <c r="C5" s="58"/>
    </row>
    <row r="6" spans="1:3" s="2" customFormat="1" x14ac:dyDescent="0.25">
      <c r="A6" s="5" t="s">
        <v>10</v>
      </c>
      <c r="B6" s="44">
        <f>'GENERALES NOTA 322'!B7:C7</f>
        <v>2701471</v>
      </c>
      <c r="C6" s="44"/>
    </row>
    <row r="7" spans="1:3" s="2" customFormat="1" x14ac:dyDescent="0.25">
      <c r="A7" s="5" t="s">
        <v>11</v>
      </c>
      <c r="B7" s="44" t="str">
        <f>'GENERALES NOTA 322'!B8:C8</f>
        <v xml:space="preserve"> ZURICH COLOMBIA SEGUROS S.A
ASEGURADORA AXA COLPATRIA SEGUROS S.A.
SBS SEGUROS
COMPAÑÍA LA PREVISORA S.A.
MAPFRE SEGUROS GENERALES DE COLOMBIA S.A.
ASEGURADORA ALLIANZ SEGUROS S.A.</v>
      </c>
      <c r="C7" s="44"/>
    </row>
    <row r="8" spans="1:3" x14ac:dyDescent="0.25">
      <c r="A8" s="10" t="s">
        <v>63</v>
      </c>
      <c r="B8" s="45"/>
      <c r="C8" s="46"/>
    </row>
    <row r="9" spans="1:3" x14ac:dyDescent="0.25">
      <c r="A9" s="10" t="s">
        <v>67</v>
      </c>
      <c r="B9" s="98"/>
      <c r="C9" s="98"/>
    </row>
    <row r="10" spans="1:3" x14ac:dyDescent="0.25">
      <c r="A10" s="10" t="s">
        <v>75</v>
      </c>
      <c r="B10" s="98"/>
      <c r="C10" s="98"/>
    </row>
    <row r="11" spans="1:3" ht="45" x14ac:dyDescent="0.25">
      <c r="A11" s="5" t="s">
        <v>76</v>
      </c>
      <c r="B11" s="44"/>
      <c r="C11" s="44"/>
    </row>
    <row r="12" spans="1:3" ht="45" x14ac:dyDescent="0.25">
      <c r="A12" s="5" t="s">
        <v>77</v>
      </c>
      <c r="B12" s="44"/>
      <c r="C12" s="44"/>
    </row>
    <row r="13" spans="1:3" x14ac:dyDescent="0.25">
      <c r="A13" s="5" t="s">
        <v>78</v>
      </c>
      <c r="B13" s="8"/>
      <c r="C13" s="8"/>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99"/>
      <c r="C2" s="99"/>
      <c r="I2" t="s">
        <v>79</v>
      </c>
      <c r="N2" t="s">
        <v>73</v>
      </c>
    </row>
    <row r="3" spans="2:14" ht="15" customHeight="1" thickTop="1" thickBot="1" x14ac:dyDescent="0.3">
      <c r="B3" s="99" t="s">
        <v>80</v>
      </c>
      <c r="C3" s="99"/>
      <c r="I3" t="s">
        <v>64</v>
      </c>
      <c r="N3" t="s">
        <v>64</v>
      </c>
    </row>
    <row r="4" spans="2:14" ht="15" customHeight="1" thickTop="1" thickBot="1" x14ac:dyDescent="0.3">
      <c r="B4" s="13" t="s">
        <v>81</v>
      </c>
      <c r="C4" s="14"/>
      <c r="I4" t="s">
        <v>82</v>
      </c>
      <c r="N4" t="s">
        <v>66</v>
      </c>
    </row>
    <row r="5" spans="2:14" ht="15" customHeight="1" thickTop="1" thickBot="1" x14ac:dyDescent="0.3">
      <c r="B5" s="13" t="s">
        <v>83</v>
      </c>
      <c r="C5" s="14"/>
    </row>
    <row r="6" spans="2:14" ht="15" customHeight="1" thickTop="1" thickBot="1" x14ac:dyDescent="0.3">
      <c r="B6" s="13" t="s">
        <v>84</v>
      </c>
      <c r="C6" s="14"/>
    </row>
    <row r="7" spans="2:14" ht="46.5" thickTop="1" thickBot="1" x14ac:dyDescent="0.3">
      <c r="B7" s="13" t="s">
        <v>85</v>
      </c>
      <c r="C7" s="15"/>
    </row>
    <row r="8" spans="2:14" ht="31.5" thickTop="1" thickBot="1" x14ac:dyDescent="0.3">
      <c r="B8" s="13" t="s">
        <v>86</v>
      </c>
      <c r="C8" s="14"/>
    </row>
    <row r="9" spans="2:14" ht="46.5" thickTop="1" thickBot="1" x14ac:dyDescent="0.3">
      <c r="B9" s="13" t="s">
        <v>87</v>
      </c>
      <c r="C9" s="16"/>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27</v>
      </c>
      <c r="B1" t="s">
        <v>88</v>
      </c>
      <c r="C1" s="7" t="s">
        <v>31</v>
      </c>
      <c r="D1" s="7" t="s">
        <v>35</v>
      </c>
      <c r="E1" s="3" t="s">
        <v>89</v>
      </c>
      <c r="F1" s="2" t="s">
        <v>66</v>
      </c>
      <c r="G1" s="4">
        <v>0</v>
      </c>
      <c r="H1" t="s">
        <v>90</v>
      </c>
      <c r="I1" t="s">
        <v>91</v>
      </c>
    </row>
    <row r="2" spans="1:9" x14ac:dyDescent="0.25">
      <c r="A2" t="s">
        <v>92</v>
      </c>
      <c r="B2" t="s">
        <v>93</v>
      </c>
      <c r="C2" t="s">
        <v>94</v>
      </c>
      <c r="D2" s="2" t="s">
        <v>95</v>
      </c>
      <c r="E2" s="1" t="s">
        <v>96</v>
      </c>
      <c r="F2" s="2" t="s">
        <v>73</v>
      </c>
      <c r="G2" s="4">
        <v>0.7</v>
      </c>
      <c r="H2" t="s">
        <v>97</v>
      </c>
      <c r="I2" t="s">
        <v>98</v>
      </c>
    </row>
    <row r="3" spans="1:9" x14ac:dyDescent="0.25">
      <c r="A3" t="s">
        <v>99</v>
      </c>
      <c r="C3" t="s">
        <v>100</v>
      </c>
      <c r="D3" s="2" t="s">
        <v>101</v>
      </c>
      <c r="E3" s="1" t="s">
        <v>102</v>
      </c>
      <c r="F3" s="2" t="s">
        <v>64</v>
      </c>
      <c r="G3" s="4">
        <v>0.3</v>
      </c>
      <c r="H3" t="s">
        <v>103</v>
      </c>
      <c r="I3" t="s">
        <v>104</v>
      </c>
    </row>
    <row r="4" spans="1:9" x14ac:dyDescent="0.25">
      <c r="A4" t="s">
        <v>105</v>
      </c>
      <c r="C4" t="s">
        <v>106</v>
      </c>
      <c r="E4" s="1" t="s">
        <v>107</v>
      </c>
      <c r="H4" t="s">
        <v>108</v>
      </c>
      <c r="I4" t="s">
        <v>109</v>
      </c>
    </row>
    <row r="5" spans="1:9" x14ac:dyDescent="0.25">
      <c r="A5" t="s">
        <v>110</v>
      </c>
      <c r="E5" s="1" t="s">
        <v>111</v>
      </c>
      <c r="H5" t="s">
        <v>112</v>
      </c>
      <c r="I5" t="s">
        <v>113</v>
      </c>
    </row>
    <row r="6" spans="1:9" x14ac:dyDescent="0.25">
      <c r="E6" s="1" t="s">
        <v>114</v>
      </c>
      <c r="I6" t="s">
        <v>115</v>
      </c>
    </row>
    <row r="7" spans="1:9" x14ac:dyDescent="0.25">
      <c r="E7" s="1" t="s">
        <v>116</v>
      </c>
    </row>
    <row r="8" spans="1:9" x14ac:dyDescent="0.25">
      <c r="E8" s="1" t="s">
        <v>117</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Marlyn Katherine Rodríguez Rincón</cp:lastModifiedBy>
  <cp:revision/>
  <dcterms:created xsi:type="dcterms:W3CDTF">2020-12-07T14:41:17Z</dcterms:created>
  <dcterms:modified xsi:type="dcterms:W3CDTF">2024-12-16T22:30:51Z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