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Usuario\Desktop\GHA\2024\MAYO\MAYO 03\"/>
    </mc:Choice>
  </mc:AlternateContent>
  <xr:revisionPtr revIDLastSave="0" documentId="8_{114B3360-37B8-4560-836E-8A78CEFF7643}" xr6:coauthVersionLast="47" xr6:coauthVersionMax="47" xr10:uidLastSave="{00000000-0000-0000-0000-000000000000}"/>
  <bookViews>
    <workbookView xWindow="-120" yWindow="-120" windowWidth="20730" windowHeight="11040" activeTab="3" xr2:uid="{00000000-000D-0000-FFFF-FFFF00000000}"/>
  </bookViews>
  <sheets>
    <sheet name="GENERALES NOTA 322" sheetId="5" r:id="rId1"/>
    <sheet name="NOTAS" sheetId="15" state="hidden" r:id="rId2"/>
    <sheet name="GENERALES NOTA 321" sheetId="10" r:id="rId3"/>
    <sheet name="IMPUTACIÓN- GENERALES  NOTA 324" sheetId="14"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4" l="1"/>
  <c r="B7" i="10"/>
  <c r="B2" i="14" l="1"/>
  <c r="B5" i="10"/>
  <c r="B5" i="14" s="1"/>
  <c r="B4" i="10"/>
  <c r="B3" i="10"/>
  <c r="B4" i="14"/>
  <c r="B6" i="14"/>
  <c r="B8" i="14"/>
  <c r="B7" i="14"/>
  <c r="B3" i="14"/>
  <c r="B3" i="12"/>
  <c r="B5" i="12" l="1"/>
  <c r="B2" i="12"/>
  <c r="B7" i="12"/>
  <c r="B6" i="12"/>
  <c r="B4" i="12"/>
  <c r="B15" i="14" l="1"/>
  <c r="B6" i="10"/>
</calcChain>
</file>

<file path=xl/sharedStrings.xml><?xml version="1.0" encoding="utf-8"?>
<sst xmlns="http://schemas.openxmlformats.org/spreadsheetml/2006/main" count="207" uniqueCount="157">
  <si>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</si>
  <si>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</si>
  <si>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</si>
  <si>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</si>
  <si>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</si>
  <si>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</si>
  <si>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</si>
  <si>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</si>
  <si>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</si>
  <si>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</si>
  <si>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</si>
  <si>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</si>
  <si>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</si>
  <si>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</si>
  <si>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</si>
  <si>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</si>
  <si>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</si>
  <si>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</si>
  <si>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</si>
  <si>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</si>
  <si>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</si>
  <si>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</si>
  <si>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</si>
  <si>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AMPARO A AFECTAR</t>
  </si>
  <si>
    <t>VALOR ASEGURADO DISPONIBLE</t>
  </si>
  <si>
    <t>MODALIDAD</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</si>
  <si>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</si>
  <si>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</si>
  <si>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</si>
  <si>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</si>
  <si>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</si>
  <si>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</si>
  <si>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</si>
  <si>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</si>
  <si>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</si>
  <si>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</si>
  <si>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</si>
  <si>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</si>
  <si>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</si>
  <si>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</si>
  <si>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</si>
  <si>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</si>
  <si>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</si>
  <si>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</si>
  <si>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</si>
  <si>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</si>
  <si>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</si>
  <si>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</si>
  <si>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</si>
  <si>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</si>
  <si>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</si>
  <si>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</si>
  <si>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</si>
  <si>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</si>
  <si>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</si>
  <si>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</si>
  <si>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</si>
  <si>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</si>
  <si>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</si>
  <si>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</si>
  <si>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</si>
  <si>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</si>
  <si>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</si>
  <si>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</si>
  <si>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</si>
  <si>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</si>
  <si>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</si>
  <si>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</si>
  <si>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</si>
  <si>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</si>
  <si>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</si>
  <si>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</si>
  <si>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</si>
  <si>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</si>
  <si>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</si>
  <si>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</si>
  <si>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</si>
  <si>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</si>
  <si>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</si>
  <si>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</si>
  <si>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</si>
  <si>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</si>
  <si>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</si>
  <si>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</si>
  <si>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</si>
  <si>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</si>
  <si>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</si>
  <si>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</si>
  <si>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</si>
  <si>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</si>
  <si>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</si>
  <si>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</si>
  <si>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</si>
  <si>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</si>
  <si>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</si>
  <si>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</si>
  <si>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</si>
  <si>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</si>
  <si>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</si>
  <si>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</si>
  <si>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</si>
  <si>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</si>
  <si>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</si>
  <si>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</si>
  <si>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</si>
  <si>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</si>
  <si>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</si>
  <si>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</si>
  <si>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</si>
  <si>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</si>
  <si>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</si>
  <si>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</si>
  <si>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</si>
  <si>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</si>
  <si>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</si>
  <si>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Delitos contra la administración pública y fallos con responsabilidad fiscal</t>
  </si>
  <si>
    <t>CONTRALORÍA GENERAL DE SANTIAGO DE CALI</t>
  </si>
  <si>
    <t>DISTRITO DE SANTIAGO DE CALI-SECRETARÍA DE MOVILIDAD</t>
  </si>
  <si>
    <t>NOVECIENTOS CUARENTA Y TRES MILLONES NOVECIENTOS VEINTIDOS MIL OCHOCIENTOS DIECINUEVE PESOS ($943.922.819)</t>
  </si>
  <si>
    <t xml:space="preserve">ALLIANZ SEGUROS S.A. EN CALIDAD DE COASEGURADOR, MAPFRE SEGUROS GENERALES DE COLOMBIA S.A., AXA COLPATRIA SEGUROS S.A. Y QBE SEGUROS S.A. </t>
  </si>
  <si>
    <t>DISTRITO DE SANTIAGO DE CALI</t>
  </si>
  <si>
    <t>890-399-011-3</t>
  </si>
  <si>
    <t>N°1501215001153COASEGURO ALLIANZ 23.00%  y N°1501216001931 COASEGURO ALLIANZ 23.00%</t>
  </si>
  <si>
    <t>14 de febrero de 2014</t>
  </si>
  <si>
    <t>1.	Los hechos objeto de reproche, surgieron a partir del hallazgo fiscal remitido por la Dirección Técnica ante el Sector Físico, denominado “AGEI ESPECIAL AL CONTRATO INTERADMINISTRATIVO Y EL ACTA DE APOYO ENTRE LA SECRETARÍA MUNICIPAL DE TRÁNSITO Y EL CDAV LTDA-MODALIDAD ESPECIAL VIGENCIA 2017 HALLAZGO N°12”
2.	De acuerdo con el hallazgo mencionado anteriormente, a través del aplicativo QX Registro de Tránsito y Transporte para la vigencia de 2017, se observó que hubo exoneración por prescripción de cinco mil trescientos veinticinco comparendos por valor de ($3.810. 793.059), declaratoria que se generó conforme a lo establecido en el artículo 159 de la Ley 769 de 2002.
3.	En consecuencia, la Contraloría señaló que dicha situación se generó debido a ineficiencia y debilidades de los imputados en los controles al ejecutar de manera tardía el cobro persuasivo por parte del CDAV Ltda, lo que conllevó a su vez, a que se dejaran de recaudar las sumas líquidas de dinero por el valor de ($3.810. 793.059) contraviniendo lo establecido en el articulo 209 de la Constitución Política y el 769 de la Ley 769 de 2002.
4.	En atención a lo anteriormente expuesto, es preciso resaltar que para ajustar el valor del detrimento a $943.922.819, el ente de control tomó como fecha de los hechos, los ocurridos cinco años atrás de proferirse el auto de apertura, es decir, los comparendos que prescribieron y dejaron de cobrarse desde el 14 de febrero de 2014.</t>
  </si>
  <si>
    <t>PRF-1600-20-10-19-1344</t>
  </si>
  <si>
    <t>RADICACIÓN</t>
  </si>
  <si>
    <t>CONTRALORÍA</t>
  </si>
  <si>
    <t>DETRIMENTO</t>
  </si>
  <si>
    <t>TERCEROS CIVILMENTE RESPONSABLES</t>
  </si>
  <si>
    <r>
      <rPr>
        <b/>
        <sz val="11"/>
        <color theme="1"/>
        <rFont val="Calibri"/>
        <family val="2"/>
        <scheme val="minor"/>
      </rPr>
      <t>SINIESTROS</t>
    </r>
    <r>
      <rPr>
        <sz val="11"/>
        <color theme="1"/>
        <rFont val="Calibri"/>
        <family val="2"/>
        <scheme val="minor"/>
      </rPr>
      <t xml:space="preserve"> 139192256  y 139192693 - </t>
    </r>
    <r>
      <rPr>
        <b/>
        <sz val="11"/>
        <color theme="1"/>
        <rFont val="Calibri"/>
        <family val="2"/>
        <scheme val="minor"/>
      </rPr>
      <t xml:space="preserve">APLICATIVO </t>
    </r>
    <r>
      <rPr>
        <sz val="11"/>
        <color theme="1"/>
        <rFont val="Calibri"/>
        <family val="2"/>
        <scheme val="minor"/>
      </rPr>
      <t>183991</t>
    </r>
  </si>
  <si>
    <t>PÓLIZAS</t>
  </si>
  <si>
    <t>21728680 y 21909272 (Allianz Seguros S.A.)</t>
  </si>
  <si>
    <t>Delitos contra la administración pública (Jucios contra la responsabilidad fiscal - Allianz)</t>
  </si>
  <si>
    <t>Póliza 21728680: $146.023.357.
Póliza 21909272: $135.024.296.</t>
  </si>
  <si>
    <t>Pagos por remesa póliza 21728680: $14.976.643.
Pagos por remesa póliza 21909272: $ 25.975.704.</t>
  </si>
  <si>
    <t>Póliza 21728680: Desde el 16/11/2015 – 16/03/2016.
Póliza 21909272: Desde el 17/03/2016 – 31/12/2017.</t>
  </si>
  <si>
    <t>MAPFRE SEGUROS GENERALES DE COLOMBIA S.A.</t>
  </si>
  <si>
    <t>ALLIANZ SEGUROS S.A.</t>
  </si>
  <si>
    <t>QBE (ZURICH)</t>
  </si>
  <si>
    <t>COMPANIA DE SEGUROS COLPATRIA (AXA COLPATRIA)</t>
  </si>
  <si>
    <t>34% (Líder  - Pólizas 20151126165730 y 1501216001939 )</t>
  </si>
  <si>
    <t>23% (Pólizas 21728680 y 21909272)</t>
  </si>
  <si>
    <t>N/A</t>
  </si>
  <si>
    <t>X</t>
  </si>
  <si>
    <t>X - Valor asumido por Allianz en cada una de las pólizas vinculadas $161.000.000 (23% de $700.000.000).</t>
  </si>
  <si>
    <t xml:space="preserve">• Disminución de la suma asegurada por pago de indemnizaciones con cargo a las PÓLIZAS DE MANEJO GLOBAL ENTIDADES ESTATALES No. 20151126165730 y 1501216001939 .
</t>
  </si>
  <si>
    <t>Pagos por remesa póliza 20151126165730 (21728680): $14.976.643.
Pagos por remesa póliza1501216001939 (21909272): $ 25.975.704.</t>
  </si>
  <si>
    <t xml:space="preserve">X </t>
  </si>
  <si>
    <t>X - 23% a cargo de Allianz Seguros S.A.</t>
  </si>
  <si>
    <t>X - 6% del Valor de la Pérdida - Mínimo 4 SMMLV.</t>
  </si>
  <si>
    <t>CONCEPTO TÉCNICO DE LA PÓLIZA VINCULADA</t>
  </si>
  <si>
    <t xml:space="preserve">X - Modalidad pólizas vinculadas "Por reclamación" . Bajo ese entendido, si se tiene como fecha de reclamo el día que se emitió auto de apertura, para dicha época ninguno de los seguros prestaría cobertura temporal. </t>
  </si>
  <si>
    <t xml:space="preserve">                                                               </t>
  </si>
  <si>
    <t>Como liquidación del detrimento patrimonial se llegó a la suma $204.076.114. Este valor se calculó de la siguiente manera: 
El valor de la contingencia se calculó teniendo en cuenta el detrimento patrimonial relatado por la Contraloría, que para el caso en concreto es de $943.922.819, se descuenta el deducible del 6%=$56.635.369. Posteriormente, se aplica el 23% que debería asumir la compañía producto del porcentaje de coaseguro, lo cual arrojó el valor de $204.076.114.
Liquidación objetiva: Teniendo en cuenta que los valores disponibles asegurados en cada una de las pólizas se ha disminuido en razón a las remesas, se realizó el siguiente cálculo:
Póliza N°1501215001153: disponible coaseguro Allianz: $146.023.357 se aplica el deducible del 6% para un total de $137.261.956.
Póliza N°1501216001939: disponible coaseguro Allianz: $135.024.296 se aplica el deducible del 6% para un total de $126.922.839.</t>
  </si>
  <si>
    <t xml:space="preserve">
FUNDAMENTOS FÁCTICOS Y JURÍDICOS DE LA DEFENSA FRENTE A LA VINCULACIÓN DE ALLIANZ SEGUROS S.A.
Frente a la Póliza de Manejo Global Entidades Estatales N°1501215001153:
A.	PRESCRIPCIÓN DE LA ACCIÓN DERIVADA DEL CONTRATO DE SEGURO.
B.	INEXISTENCIA DE COBERTURA TEMPORAL Y CONSECUENTEMENTE DE OBLIGACIÓN INDEMNIZATORIA DADA LA MODALIDAD (CLAIMS MADE) SUSCRITA EN LA PÓLIZA DE MANEJO GLOBAL ENTIDADES ESTATALES N°1501215001153.
C.	INEXIGIBILIDAD DE OBLIGACIÓN A CARGO DE LA COMPAÑÍA SEGURADORA POR CUANTO NO SE REALIZÓ EL RIESGO ASEGURADO EN LA PÓLIZAS DE MANEJO GLOBAL ENTIDADES ESTATALES N°1501215001153.
D.	DE ACREDITARSE UNA CONDUCTA DOLOSA O GRAVEMENTE CULPOSA EN CABEZA DE LOS PRESUNTOS RESPONSABLES, EN TODO CASO, EL DOLO Y LA CULPA GRAVE COMPORTAN UN RIESGO INASEGURABLE. 
E.	FALTA DE COBERTURA RESPECTO DE LOS RIESGOS EXPRESAMENTE EXCLUIDOS EN LA PÓLIZA N°1501215001153. 
F.	EN CUALQUIER CASO, DE NINGUNA FORMA SE PODRÁ EXCEDER EL LÍMITE DEL VALOR ASEGURADO. 
G.	EN CUALQUIER CASO, SE DEBERÁN TENER EN CUENTA EL DEDUCIBLE PACTADO
H.	AGOTAMIENTO DE LA DISPONIBILIDAD DEL VALOR ASEGURADO.
I.	COASEGURO E INEXISTENCIA DE SOLIDARIDAD.
Frente a la Póliza de Manejo Global Entidades Estatales N°1501216001939:
A.	PRESCRIPCIÓN DE LA ACCIÓN DERIVADA DEL CONTRATO DE SEGURO.
B.	INEXISTENCIA DE COBERTURA TEMPORAL Y CONSECUENTEMENTE DE OBLIGACIÓN INDEMNIZATORIA DADA LA MODALIDAD (CLAIMS MADE) SUSCRITA EN LA PÓLIZA DE MANEJO GLOBAL ENTIDADES ESTATALES N°1501215001153.
C.	INEXIGIBILIDAD DE OBLIGACIÓN A CARGO DE LA COMPAÑÍA SEGURADORA POR CUANTO NO SE REALIZÓ EL RIESGO ASEGURADO EN LA PÓLIZAS DE MANEJO GLOBAL ENTIDADES ESTATALES N°1501215001153.
D.	DE ACREDITARSE UNA CONDUCTA DOLOSA O GRAVEMENTE CULPOSA EN CABEZA DE LOS PRESUNTOS RESPONSABLES, EN TODO CASO, EL DOLO Y LA CULPA GRAVE COMPORTAN UN RIESGO INASEGURABLE. 
E.	FALTA DE COBERTURA RESPECTO DE LOS RIESGOS EXPRESAMENTE EXCLUIDOS EN LA PÓLIZA N°1501215001153. 
F.	EN CUALQUIER CASO, DE NINGUNA FORMA SE PODRÁ EXCEDER EL LÍMITE DEL VALOR ASEGURADO. 
G.	EN CUALQUIER CASO, SE DEBERÁN TENER EN CUENTA EL DEDUCIBLE PACTADO
H.	AGOTAMIENTO DE LA DISPONIBILIDAD DEL VALOR ASEGURADO.
I.	COASEGURO E INEXISTENCIA DE SOLIDARIDAD.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 POR INEXISTENCIA DE CULPA GRAVE Y/O DOLO EN CABEZA DEL LOS PRESUNTOS RESPONSABLES.</t>
  </si>
  <si>
    <t xml:space="preserve">La contingencia del proceso descrito anteriormente se califica como REMOTA, debido a que las Pólizas de Manejo Global Entidades Estatales No.1501215001153 y No. 1501216001939, no prestan cobertura temporal y operó la prescripción de las acciones derivadas del contrato de seguro.    
La Póliza de Manejo Global Entidades Estatales No. 1501215001153,cuyo tomador y asegurado es el Municipio de Santiago de Cali,  no presta cobertura temporal, toda vez que fue pactada bajo la modalidad Claims Made, cuya vigencia correspondió desde el 16 de noviembre de 2015 al 16 de marzo de 2016, y los hechos que produjeron el presunto detrimento patrimonial, acaecieron el 14 de febrero de 2014 (fecha que tomó en consideración el ente de control, como la máxima para tomar en consideración la cantidad de comparendos prescritos sin que operara la caducidad de la acción), por lo que dicho hecho, no está inmerso dentro de la póliza en comento, además, como requisito esencial, se requería que la primera reclamación a la aseguradora se realizara en vigencia de aquella, lo que tampoco ocurrió, debido a que hasta el 14 de febrero de 2019 se profirió el auto de apertura, siendo notificado a la compañía el 22 de febrero de ese mismo año, es decir, fuera de la vigencia pactada, lo que denota la evidente ausencia de cobertura temporal. Ahora bien, presta cobertura material, en tanto contempló dentro de sus amparos Delitos Contra la Administración Pública.
Ahora bien, la Póliza de Manejo Global Entidades Estatales No. 1501216001939,cuyo tomador y asegurado es el Municipio de Santiago de Cali,  tampoco presta cobertura temporal, toda vez que fue pactada bajo la modalidad Claims Made, cuya vigencia correspondió desde el 16 de diciembre 2016 al 31 de diciembre de 2017, y los hechos que produjeron el presunto detrimento patrimonial, acaecieron el 14 de febrero de 2014 (fecha que tomó en consideración el ente de control, como la máxima para tomar en consideración la cantidad de comparendos prescritos sin que operara la caducidad de la acción), por lo que dicho hecho, no está inmerso dentro de la póliza en comento, además, como requisito esencial, se requería que la primera reclamación a la aseguradora se realizara en vigencia de aquella, lo que tampoco ocurrió, debido a que hasta el 14 de febrero de 2019 se profirió el auto de apertura, siendo notificado a la compañía el 22 de febrero de ese mismo año,  es decir, fuera de la vigencia pactada, lo que denota la evidente ausencia de cobertura temporal. Ahora bien, presta cobertura material, en tanto contempló dentro de sus amparos Delitos Contra la Administración Pública.
Sumado a lo anterior, se configuró la prescripción de las acciones derivadas del contrato de seguro respecto a las dos pólizas, teniendo en cuenta que desde la ocurrencia de los hechos y/o su conocimiento hasta que se profirió el auto de imputación, transcurrieron más de los cinco (5) años de que trata el artículo 120 de la Ley 1474 de 2011, haciendo evidente que prescribieron las acciones derivadas del contrato de seguro respecto a las dos pólizas. Lo anterior, considerando que los hechos de tracto sucesivo tuvieron como fecha final de ocurrencia el 14 de febrero de 2014, fecha en la cual prescribieron los últimos comparendos objeto de reproche, y hasta el 14 de marzo de 2024, esto es, diez (10) años y un (01) mes después de que ocurrieran los hechos, se profirió auto de imputación y se mantuvo como tercero civilmente responsable a Allianz Seguros S.A. Aquí, vale la pena aclarar, que, si se contabilizara desde que el ente de control tuvo conocimiento de los hechos con el traslado del hallazgo el 08 de enero de 2019, también se evidencia que ha prescrito dicho término, al transcurrir cinco (05) años y dos (2) meses para proferirse imputación, sin que exista fallo alguno que dirima la situación.
Finalmente, respecto a la responsabilidad del asegurado, dependerá del análisis que realice la Contraloría de los elementos probatorios que obran en el expediente, confirmar o no la presunta materialización de un detrimento patrimonial al Estado, en especial de los informes técnicos y las versiones libres, por cuanto, pese a que se indicó que el detrimento se configuró hasta el último hecho contabilizado 05 años anteriores a que se profiriera el auto de apertura, lo cierto es que se vincularon funcionarios que desempeñaron sus funciones como secretaros de movilidad en fechas posteriores a dicha ocurrencia.
Lo anterior, sin perjuicio del carácter contingente dentro del proceso de responsabilidad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</si>
</sst>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1" xfId="0" applyBorder="1" applyAlignment="1">
      <alignment horizontal="justify" vertical="top" wrapText="1"/>
    </xf>
    <xf numFmtId="0" fontId="4" fillId="6" borderId="1" xfId="0" applyFont="1" applyFill="1" applyBorder="1" applyAlignment="1">
      <alignment horizontal="center" vertical="center"/>
    </xf>
    <xf numFmtId="0" fontId="2" fillId="0" borderId="4" xfId="0" applyFont="1" applyBorder="1" applyAlignment="1">
      <alignment horizontal="justify" vertical="top"/>
    </xf>
    <xf numFmtId="42" fontId="1" fillId="0" borderId="1" xfId="1" applyFont="1" applyBorder="1" applyAlignment="1">
      <alignment horizontal="left" vertical="center" wrapText="1"/>
    </xf>
    <xf numFmtId="42" fontId="0" fillId="0" borderId="3" xfId="1" applyFont="1" applyBorder="1" applyAlignment="1">
      <alignment horizontal="left" vertical="center" wrapText="1"/>
    </xf>
    <xf numFmtId="0" fontId="0" fillId="0" borderId="1" xfId="0" applyBorder="1" applyAlignment="1">
      <alignment horizontal="justify" vertical="center"/>
    </xf>
    <xf numFmtId="9" fontId="0" fillId="0" borderId="1" xfId="0" applyNumberFormat="1" applyBorder="1" applyAlignment="1">
      <alignment horizontal="justify" vertical="top"/>
    </xf>
    <xf numFmtId="0" fontId="0" fillId="0" borderId="1" xfId="0" applyBorder="1" applyAlignment="1">
      <alignment vertical="center"/>
    </xf>
    <xf numFmtId="0" fontId="0" fillId="0" borderId="1" xfId="0" applyBorder="1" applyAlignment="1">
      <alignment vertical="center" wrapText="1"/>
    </xf>
    <xf numFmtId="0" fontId="6" fillId="0" borderId="1" xfId="0" applyFont="1" applyBorder="1" applyAlignment="1">
      <alignment vertical="center" wrapText="1"/>
    </xf>
    <xf numFmtId="9" fontId="0" fillId="0" borderId="1" xfId="0" applyNumberFormat="1" applyBorder="1" applyAlignment="1">
      <alignment vertical="center"/>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14" fontId="10" fillId="0" borderId="2" xfId="0" applyNumberFormat="1" applyFont="1" applyBorder="1" applyAlignment="1">
      <alignment horizontal="left" vertical="top"/>
    </xf>
    <xf numFmtId="0" fontId="10" fillId="0" borderId="3" xfId="0" applyFont="1" applyBorder="1" applyAlignment="1">
      <alignment horizontal="left" vertical="top"/>
    </xf>
    <xf numFmtId="0" fontId="3" fillId="2" borderId="4"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42" fontId="0" fillId="0" borderId="1" xfId="1" applyFont="1" applyBorder="1" applyAlignment="1">
      <alignment horizontal="left" vertical="top"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left" vertical="center"/>
    </xf>
    <xf numFmtId="0" fontId="0" fillId="0" borderId="3" xfId="0" applyBorder="1" applyAlignment="1">
      <alignment horizontal="left" vertical="center"/>
    </xf>
    <xf numFmtId="0" fontId="4" fillId="2" borderId="4" xfId="0" applyFont="1" applyFill="1" applyBorder="1" applyAlignment="1">
      <alignment horizontal="center"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6" fontId="8" fillId="0" borderId="2" xfId="1" applyNumberFormat="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7" zoomScale="90" zoomScaleNormal="90" workbookViewId="0">
      <selection activeCell="A22" sqref="A2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4" t="s">
        <v>0</v>
      </c>
      <c r="B1" s="44"/>
      <c r="C1" s="44"/>
    </row>
    <row r="2" spans="1:3" x14ac:dyDescent="0.25">
      <c r="A2" s="5" t="s">
        <v>1</v>
      </c>
      <c r="B2" s="41" t="s">
        <v>125</v>
      </c>
      <c r="C2" s="41"/>
    </row>
    <row r="3" spans="1:3" ht="15" customHeight="1" x14ac:dyDescent="0.25">
      <c r="A3" s="5" t="s">
        <v>2</v>
      </c>
      <c r="B3" s="42" t="s">
        <v>116</v>
      </c>
      <c r="C3" s="43"/>
    </row>
    <row r="4" spans="1:3" x14ac:dyDescent="0.25">
      <c r="A4" s="5" t="s">
        <v>3</v>
      </c>
      <c r="B4" s="42" t="s">
        <v>18</v>
      </c>
      <c r="C4" s="43"/>
    </row>
    <row r="5" spans="1:3" x14ac:dyDescent="0.25">
      <c r="A5" s="5" t="s">
        <v>4</v>
      </c>
      <c r="B5" s="41" t="s">
        <v>20</v>
      </c>
      <c r="C5" s="41"/>
    </row>
    <row r="6" spans="1:3" x14ac:dyDescent="0.25">
      <c r="A6" s="5" t="s">
        <v>5</v>
      </c>
      <c r="B6" s="46" t="s">
        <v>117</v>
      </c>
      <c r="C6" s="47"/>
    </row>
    <row r="7" spans="1:3" ht="39" customHeight="1" x14ac:dyDescent="0.25">
      <c r="A7" s="5" t="s">
        <v>6</v>
      </c>
      <c r="B7" s="45" t="s">
        <v>118</v>
      </c>
      <c r="C7" s="41"/>
    </row>
    <row r="8" spans="1:3" ht="32.25" customHeight="1" x14ac:dyDescent="0.25">
      <c r="A8" s="29" t="s">
        <v>7</v>
      </c>
      <c r="B8" s="41" t="s">
        <v>119</v>
      </c>
      <c r="C8" s="41"/>
    </row>
    <row r="9" spans="1:3" x14ac:dyDescent="0.25">
      <c r="A9" s="5" t="s">
        <v>8</v>
      </c>
      <c r="B9" s="41" t="s">
        <v>123</v>
      </c>
      <c r="C9" s="41"/>
    </row>
    <row r="10" spans="1:3" x14ac:dyDescent="0.25">
      <c r="A10" s="53" t="s">
        <v>9</v>
      </c>
      <c r="B10" s="54" t="s">
        <v>124</v>
      </c>
      <c r="C10" s="41"/>
    </row>
    <row r="11" spans="1:3" ht="30" customHeight="1" x14ac:dyDescent="0.25">
      <c r="A11" s="53"/>
      <c r="B11" s="41"/>
      <c r="C11" s="41"/>
    </row>
    <row r="12" spans="1:3" x14ac:dyDescent="0.25">
      <c r="A12" s="53"/>
      <c r="B12" s="41"/>
      <c r="C12" s="41"/>
    </row>
    <row r="13" spans="1:3" x14ac:dyDescent="0.25">
      <c r="A13" s="5" t="s">
        <v>10</v>
      </c>
      <c r="B13" s="46" t="s">
        <v>120</v>
      </c>
      <c r="C13" s="47"/>
    </row>
    <row r="14" spans="1:3" ht="17.25" customHeight="1" x14ac:dyDescent="0.25">
      <c r="A14" s="5" t="s">
        <v>11</v>
      </c>
      <c r="B14" s="55" t="s">
        <v>121</v>
      </c>
      <c r="C14" s="55"/>
    </row>
    <row r="15" spans="1:3" ht="45" customHeight="1" x14ac:dyDescent="0.25">
      <c r="A15" s="5" t="s">
        <v>12</v>
      </c>
      <c r="B15" s="55" t="s">
        <v>122</v>
      </c>
      <c r="C15" s="55"/>
    </row>
    <row r="16" spans="1:3" ht="20.25" customHeight="1" x14ac:dyDescent="0.25">
      <c r="A16" s="5" t="s">
        <v>13</v>
      </c>
      <c r="B16" s="48" t="s">
        <v>115</v>
      </c>
      <c r="C16" s="49"/>
    </row>
    <row r="17" spans="1:3" ht="18.75" customHeight="1" x14ac:dyDescent="0.25">
      <c r="A17" s="5" t="s">
        <v>14</v>
      </c>
      <c r="B17" s="56">
        <v>43528</v>
      </c>
      <c r="C17" s="57"/>
    </row>
    <row r="18" spans="1:3" x14ac:dyDescent="0.25">
      <c r="A18" s="5" t="s">
        <v>15</v>
      </c>
      <c r="B18" s="50">
        <v>45398</v>
      </c>
      <c r="C18" s="51"/>
    </row>
    <row r="19" spans="1:3" x14ac:dyDescent="0.25">
      <c r="A19" s="5" t="s">
        <v>16</v>
      </c>
      <c r="B19" s="52">
        <v>45414</v>
      </c>
      <c r="C19" s="41"/>
    </row>
  </sheetData>
  <mergeCells count="18">
    <mergeCell ref="B9:C9"/>
    <mergeCell ref="B16:C16"/>
    <mergeCell ref="B18:C18"/>
    <mergeCell ref="B19:C19"/>
    <mergeCell ref="A10:A12"/>
    <mergeCell ref="B10:C12"/>
    <mergeCell ref="B14:C14"/>
    <mergeCell ref="B15:C15"/>
    <mergeCell ref="B17:C17"/>
    <mergeCell ref="B13:C13"/>
    <mergeCell ref="B8:C8"/>
    <mergeCell ref="B4:C4"/>
    <mergeCell ref="B3:C3"/>
    <mergeCell ref="A1:C1"/>
    <mergeCell ref="B2:C2"/>
    <mergeCell ref="B5:C5"/>
    <mergeCell ref="B7:C7"/>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XFC50"/>
  <sheetViews>
    <sheetView topLeftCell="A35" zoomScale="90" zoomScaleNormal="90" workbookViewId="0">
      <selection activeCell="B17" sqref="B17"/>
    </sheetView>
  </sheetViews>
  <sheetFormatPr baseColWidth="10" defaultColWidth="0" defaultRowHeight="15" x14ac:dyDescent="0.25"/>
  <cols>
    <col min="1" max="1" width="44.42578125" customWidth="1"/>
    <col min="2" max="2" width="36.28515625" customWidth="1"/>
    <col min="3" max="3" width="65.42578125" customWidth="1"/>
    <col min="4" max="16383" width="11.42578125" hidden="1"/>
    <col min="16384" max="16384" width="0.140625" customWidth="1"/>
  </cols>
  <sheetData>
    <row r="1" spans="1:3" ht="18.75" x14ac:dyDescent="0.25">
      <c r="A1" s="58" t="s">
        <v>21</v>
      </c>
      <c r="B1" s="58"/>
      <c r="C1" s="58"/>
    </row>
    <row r="2" spans="1:3" x14ac:dyDescent="0.25">
      <c r="A2" s="5" t="s">
        <v>22</v>
      </c>
      <c r="B2" s="60" t="s">
        <v>130</v>
      </c>
      <c r="C2" s="51"/>
    </row>
    <row r="3" spans="1:3" s="19" customFormat="1" x14ac:dyDescent="0.25">
      <c r="A3" s="5" t="s">
        <v>126</v>
      </c>
      <c r="B3" s="41" t="str">
        <f>'GENERALES NOTA 322'!B2:C2</f>
        <v>PRF-1600-20-10-19-1344</v>
      </c>
      <c r="C3" s="41"/>
    </row>
    <row r="4" spans="1:3" s="2" customFormat="1" ht="14.45" customHeight="1" x14ac:dyDescent="0.25">
      <c r="A4" s="5" t="s">
        <v>127</v>
      </c>
      <c r="B4" s="41" t="str">
        <f>'GENERALES NOTA 322'!B3:C3</f>
        <v>CONTRALORÍA GENERAL DE SANTIAGO DE CALI</v>
      </c>
      <c r="C4" s="41"/>
    </row>
    <row r="5" spans="1:3" s="2" customFormat="1" ht="19.5" customHeight="1" x14ac:dyDescent="0.25">
      <c r="A5" s="5" t="s">
        <v>78</v>
      </c>
      <c r="B5" s="41" t="str">
        <f>'GENERALES NOTA 322'!B13:C13</f>
        <v>DISTRITO DE SANTIAGO DE CALI</v>
      </c>
      <c r="C5" s="41"/>
    </row>
    <row r="6" spans="1:3" s="2" customFormat="1" ht="37.5" customHeight="1" x14ac:dyDescent="0.25">
      <c r="A6" s="5" t="s">
        <v>128</v>
      </c>
      <c r="B6" s="61" t="str">
        <f>'GENERALES NOTA 322'!B7:C7</f>
        <v>NOVECIENTOS CUARENTA Y TRES MILLONES NOVECIENTOS VEINTIDOS MIL OCHOCIENTOS DIECINUEVE PESOS ($943.922.819)</v>
      </c>
      <c r="C6" s="61"/>
    </row>
    <row r="7" spans="1:3" s="2" customFormat="1" ht="33.950000000000003" customHeight="1" x14ac:dyDescent="0.25">
      <c r="A7" s="5" t="s">
        <v>129</v>
      </c>
      <c r="B7" s="41" t="str">
        <f>'GENERALES NOTA 322'!B8:C8</f>
        <v xml:space="preserve">ALLIANZ SEGUROS S.A. EN CALIDAD DE COASEGURADOR, MAPFRE SEGUROS GENERALES DE COLOMBIA S.A., AXA COLPATRIA SEGUROS S.A. Y QBE SEGUROS S.A. </v>
      </c>
      <c r="C7" s="41"/>
    </row>
    <row r="8" spans="1:3" x14ac:dyDescent="0.25">
      <c r="A8" s="20" t="s">
        <v>131</v>
      </c>
      <c r="B8" s="41" t="s">
        <v>132</v>
      </c>
      <c r="C8" s="41"/>
    </row>
    <row r="9" spans="1:3" x14ac:dyDescent="0.25">
      <c r="A9" s="20" t="s">
        <v>23</v>
      </c>
      <c r="B9" s="59" t="s">
        <v>133</v>
      </c>
      <c r="C9" s="59"/>
    </row>
    <row r="10" spans="1:3" ht="47.45" customHeight="1" x14ac:dyDescent="0.25">
      <c r="A10" s="20" t="s">
        <v>24</v>
      </c>
      <c r="B10" s="33" t="s">
        <v>134</v>
      </c>
      <c r="C10" s="34" t="s">
        <v>135</v>
      </c>
    </row>
    <row r="11" spans="1:3" x14ac:dyDescent="0.25">
      <c r="A11" s="20" t="s">
        <v>25</v>
      </c>
      <c r="B11" s="42" t="s">
        <v>93</v>
      </c>
      <c r="C11" s="43"/>
    </row>
    <row r="12" spans="1:3" ht="35.450000000000003" customHeight="1" x14ac:dyDescent="0.25">
      <c r="A12" s="20" t="s">
        <v>153</v>
      </c>
      <c r="B12" s="54" t="s">
        <v>136</v>
      </c>
      <c r="C12" s="41"/>
    </row>
    <row r="13" spans="1:3" x14ac:dyDescent="0.25">
      <c r="A13" s="20" t="s">
        <v>26</v>
      </c>
      <c r="B13" s="41" t="s">
        <v>87</v>
      </c>
      <c r="C13" s="41"/>
    </row>
    <row r="14" spans="1:3" x14ac:dyDescent="0.25">
      <c r="A14" s="20" t="s">
        <v>27</v>
      </c>
      <c r="B14" s="41" t="s">
        <v>82</v>
      </c>
      <c r="C14" s="41"/>
    </row>
    <row r="15" spans="1:3" x14ac:dyDescent="0.25">
      <c r="A15" s="62" t="s">
        <v>28</v>
      </c>
      <c r="B15" s="41" t="s">
        <v>94</v>
      </c>
      <c r="C15" s="41"/>
    </row>
    <row r="16" spans="1:3" x14ac:dyDescent="0.25">
      <c r="A16" s="63"/>
      <c r="B16" s="31" t="s">
        <v>29</v>
      </c>
      <c r="C16" s="31" t="s">
        <v>30</v>
      </c>
    </row>
    <row r="17" spans="1:3" ht="30" x14ac:dyDescent="0.25">
      <c r="A17" s="63"/>
      <c r="B17" s="8" t="s">
        <v>137</v>
      </c>
      <c r="C17" s="35" t="s">
        <v>141</v>
      </c>
    </row>
    <row r="18" spans="1:3" x14ac:dyDescent="0.25">
      <c r="A18" s="63"/>
      <c r="B18" s="8" t="s">
        <v>138</v>
      </c>
      <c r="C18" s="8" t="s">
        <v>142</v>
      </c>
    </row>
    <row r="19" spans="1:3" x14ac:dyDescent="0.25">
      <c r="A19" s="63"/>
      <c r="B19" s="8" t="s">
        <v>139</v>
      </c>
      <c r="C19" s="36">
        <v>0.22</v>
      </c>
    </row>
    <row r="20" spans="1:3" ht="30" x14ac:dyDescent="0.25">
      <c r="A20" s="63"/>
      <c r="B20" s="8" t="s">
        <v>140</v>
      </c>
      <c r="C20" s="36">
        <v>0.21</v>
      </c>
    </row>
    <row r="21" spans="1:3" x14ac:dyDescent="0.25">
      <c r="A21" s="20" t="s">
        <v>31</v>
      </c>
      <c r="B21" s="41" t="s">
        <v>87</v>
      </c>
      <c r="C21" s="41"/>
    </row>
    <row r="22" spans="1:3" x14ac:dyDescent="0.25">
      <c r="A22" s="20" t="s">
        <v>32</v>
      </c>
      <c r="B22" s="42"/>
      <c r="C22" s="43"/>
    </row>
    <row r="23" spans="1:3" x14ac:dyDescent="0.25">
      <c r="A23" s="32" t="s">
        <v>33</v>
      </c>
      <c r="B23" s="41" t="s">
        <v>87</v>
      </c>
      <c r="C23" s="41"/>
    </row>
    <row r="24" spans="1:3" x14ac:dyDescent="0.25">
      <c r="A24" s="64" t="s">
        <v>34</v>
      </c>
      <c r="B24" s="64"/>
      <c r="C24" s="64"/>
    </row>
    <row r="25" spans="1:3" ht="25.5" customHeight="1" x14ac:dyDescent="0.25">
      <c r="A25" s="65" t="s">
        <v>35</v>
      </c>
      <c r="B25" s="66"/>
      <c r="C25" s="37" t="s">
        <v>144</v>
      </c>
    </row>
    <row r="26" spans="1:3" ht="32.450000000000003" customHeight="1" x14ac:dyDescent="0.25">
      <c r="A26" s="60" t="s">
        <v>36</v>
      </c>
      <c r="B26" s="51"/>
      <c r="C26" s="38" t="s">
        <v>145</v>
      </c>
    </row>
    <row r="27" spans="1:3" ht="35.1" customHeight="1" x14ac:dyDescent="0.25">
      <c r="A27" s="46" t="s">
        <v>146</v>
      </c>
      <c r="B27" s="51"/>
      <c r="C27" s="39" t="s">
        <v>147</v>
      </c>
    </row>
    <row r="28" spans="1:3" x14ac:dyDescent="0.25">
      <c r="A28" s="12" t="s">
        <v>37</v>
      </c>
      <c r="B28" s="13"/>
      <c r="C28" s="18" t="s">
        <v>148</v>
      </c>
    </row>
    <row r="29" spans="1:3" x14ac:dyDescent="0.25">
      <c r="A29" s="60" t="s">
        <v>38</v>
      </c>
      <c r="B29" s="51"/>
      <c r="C29" s="37" t="s">
        <v>149</v>
      </c>
    </row>
    <row r="30" spans="1:3" ht="31.5" customHeight="1" x14ac:dyDescent="0.25">
      <c r="A30" s="46" t="s">
        <v>39</v>
      </c>
      <c r="B30" s="47"/>
      <c r="C30" s="40" t="s">
        <v>150</v>
      </c>
    </row>
    <row r="31" spans="1:3" x14ac:dyDescent="0.25">
      <c r="A31" s="60" t="s">
        <v>40</v>
      </c>
      <c r="B31" s="51"/>
      <c r="C31" s="18" t="s">
        <v>143</v>
      </c>
    </row>
    <row r="32" spans="1:3" x14ac:dyDescent="0.25">
      <c r="A32" s="69" t="s">
        <v>41</v>
      </c>
      <c r="B32" s="70"/>
      <c r="C32" s="18" t="s">
        <v>143</v>
      </c>
    </row>
    <row r="33" spans="1:3" x14ac:dyDescent="0.25">
      <c r="A33" s="67" t="s">
        <v>151</v>
      </c>
      <c r="B33" s="67"/>
      <c r="C33" s="67"/>
    </row>
    <row r="34" spans="1:3" x14ac:dyDescent="0.25">
      <c r="A34" s="59" t="s">
        <v>42</v>
      </c>
      <c r="B34" s="59"/>
      <c r="C34" s="18" t="s">
        <v>143</v>
      </c>
    </row>
    <row r="35" spans="1:3" ht="30" x14ac:dyDescent="0.25">
      <c r="A35" s="59" t="s">
        <v>43</v>
      </c>
      <c r="B35" s="59"/>
      <c r="C35" s="30" t="s">
        <v>147</v>
      </c>
    </row>
    <row r="36" spans="1:3" x14ac:dyDescent="0.25">
      <c r="A36" s="59" t="s">
        <v>44</v>
      </c>
      <c r="B36" s="59"/>
      <c r="C36" s="18" t="s">
        <v>143</v>
      </c>
    </row>
    <row r="37" spans="1:3" x14ac:dyDescent="0.25">
      <c r="A37" s="59" t="s">
        <v>45</v>
      </c>
      <c r="B37" s="59"/>
      <c r="C37" s="18" t="s">
        <v>143</v>
      </c>
    </row>
    <row r="38" spans="1:3" x14ac:dyDescent="0.25">
      <c r="A38" s="59" t="s">
        <v>46</v>
      </c>
      <c r="B38" s="59"/>
      <c r="C38" s="18" t="s">
        <v>143</v>
      </c>
    </row>
    <row r="39" spans="1:3" x14ac:dyDescent="0.25">
      <c r="A39" s="59" t="s">
        <v>47</v>
      </c>
      <c r="B39" s="59"/>
      <c r="C39" s="18" t="s">
        <v>143</v>
      </c>
    </row>
    <row r="40" spans="1:3" x14ac:dyDescent="0.25">
      <c r="A40" s="59" t="s">
        <v>48</v>
      </c>
      <c r="B40" s="59"/>
      <c r="C40" s="18" t="s">
        <v>143</v>
      </c>
    </row>
    <row r="41" spans="1:3" x14ac:dyDescent="0.25">
      <c r="A41" s="59" t="s">
        <v>49</v>
      </c>
      <c r="B41" s="59"/>
      <c r="C41" s="18" t="s">
        <v>143</v>
      </c>
    </row>
    <row r="42" spans="1:3" x14ac:dyDescent="0.25">
      <c r="A42" s="59" t="s">
        <v>50</v>
      </c>
      <c r="B42" s="59"/>
      <c r="C42" s="18" t="s">
        <v>143</v>
      </c>
    </row>
    <row r="43" spans="1:3" x14ac:dyDescent="0.25">
      <c r="A43" s="59" t="s">
        <v>51</v>
      </c>
      <c r="B43" s="59"/>
      <c r="C43" s="18" t="s">
        <v>143</v>
      </c>
    </row>
    <row r="44" spans="1:3" x14ac:dyDescent="0.25">
      <c r="A44" s="59" t="s">
        <v>52</v>
      </c>
      <c r="B44" s="59"/>
      <c r="C44" s="8" t="s">
        <v>144</v>
      </c>
    </row>
    <row r="45" spans="1:3" ht="60" x14ac:dyDescent="0.25">
      <c r="A45" s="59" t="s">
        <v>53</v>
      </c>
      <c r="B45" s="59"/>
      <c r="C45" s="8" t="s">
        <v>152</v>
      </c>
    </row>
    <row r="46" spans="1:3" x14ac:dyDescent="0.25">
      <c r="A46" s="59" t="s">
        <v>54</v>
      </c>
      <c r="B46" s="59"/>
      <c r="C46" s="18" t="s">
        <v>143</v>
      </c>
    </row>
    <row r="47" spans="1:3" x14ac:dyDescent="0.25">
      <c r="A47" s="59" t="s">
        <v>55</v>
      </c>
      <c r="B47" s="59"/>
      <c r="C47" s="18" t="s">
        <v>143</v>
      </c>
    </row>
    <row r="48" spans="1:3" ht="60" x14ac:dyDescent="0.25">
      <c r="A48" s="59" t="s">
        <v>56</v>
      </c>
      <c r="B48" s="59"/>
      <c r="C48" s="8" t="s">
        <v>152</v>
      </c>
    </row>
    <row r="49" spans="1:3" x14ac:dyDescent="0.25">
      <c r="A49" s="59" t="s">
        <v>57</v>
      </c>
      <c r="B49" s="59"/>
      <c r="C49" s="18" t="s">
        <v>143</v>
      </c>
    </row>
    <row r="50" spans="1:3" x14ac:dyDescent="0.25">
      <c r="A50" s="68"/>
      <c r="B50" s="68"/>
      <c r="C50" s="8"/>
    </row>
  </sheetData>
  <mergeCells count="44">
    <mergeCell ref="B3:C3"/>
    <mergeCell ref="A47:B47"/>
    <mergeCell ref="A48:B48"/>
    <mergeCell ref="A49:B49"/>
    <mergeCell ref="A50:B50"/>
    <mergeCell ref="A45:B45"/>
    <mergeCell ref="A29:B29"/>
    <mergeCell ref="A30:B30"/>
    <mergeCell ref="A31:B31"/>
    <mergeCell ref="A32:B32"/>
    <mergeCell ref="A46:B46"/>
    <mergeCell ref="A39:B39"/>
    <mergeCell ref="A40:B40"/>
    <mergeCell ref="A41:B41"/>
    <mergeCell ref="A42:B42"/>
    <mergeCell ref="A43:B43"/>
    <mergeCell ref="A44:B44"/>
    <mergeCell ref="A38:B38"/>
    <mergeCell ref="A33:C33"/>
    <mergeCell ref="A34:B34"/>
    <mergeCell ref="A35:B35"/>
    <mergeCell ref="A36:B36"/>
    <mergeCell ref="A37:B37"/>
    <mergeCell ref="B22:C22"/>
    <mergeCell ref="B23:C23"/>
    <mergeCell ref="A24:C24"/>
    <mergeCell ref="A25:B25"/>
    <mergeCell ref="A26:B26"/>
    <mergeCell ref="A27:B27"/>
    <mergeCell ref="B13:C13"/>
    <mergeCell ref="A1:C1"/>
    <mergeCell ref="B8:C8"/>
    <mergeCell ref="B9:C9"/>
    <mergeCell ref="B11:C11"/>
    <mergeCell ref="B12:C12"/>
    <mergeCell ref="B2:C2"/>
    <mergeCell ref="B4:C4"/>
    <mergeCell ref="B5:C5"/>
    <mergeCell ref="B6:C6"/>
    <mergeCell ref="B7:C7"/>
    <mergeCell ref="B14:C14"/>
    <mergeCell ref="A15:A20"/>
    <mergeCell ref="B15:C15"/>
    <mergeCell ref="B21:C2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B23:C23 B13:C14 B21:C21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zoomScale="80" zoomScaleNormal="80" workbookViewId="0">
      <selection activeCell="B13" sqref="B13:C13"/>
    </sheetView>
  </sheetViews>
  <sheetFormatPr baseColWidth="10" defaultColWidth="0" defaultRowHeight="15" x14ac:dyDescent="0.25"/>
  <cols>
    <col min="1" max="1" width="41.85546875" style="25" customWidth="1"/>
    <col min="2" max="2" width="30.5703125" style="25" customWidth="1"/>
    <col min="3" max="3" width="76.140625" style="25"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3" t="s">
        <v>58</v>
      </c>
      <c r="B1" s="83"/>
      <c r="C1" s="83"/>
    </row>
    <row r="2" spans="1:6" x14ac:dyDescent="0.25">
      <c r="A2" s="21" t="s">
        <v>22</v>
      </c>
      <c r="B2" s="84" t="str">
        <f>'GENERALES NOTA 321'!B2:C2</f>
        <v>SINIESTROS 139192256  y 139192693 - APLICATIVO 183991</v>
      </c>
      <c r="C2" s="85"/>
    </row>
    <row r="3" spans="1:6" x14ac:dyDescent="0.25">
      <c r="A3" s="22" t="s">
        <v>1</v>
      </c>
      <c r="B3" s="72" t="str">
        <f>'GENERALES NOTA 322'!B2:C2</f>
        <v>PRF-1600-20-10-19-1344</v>
      </c>
      <c r="C3" s="73"/>
    </row>
    <row r="4" spans="1:6" s="2" customFormat="1" x14ac:dyDescent="0.25">
      <c r="A4" s="23" t="s">
        <v>2</v>
      </c>
      <c r="B4" s="71" t="str">
        <f>'GENERALES NOTA 322'!B3:C3</f>
        <v>CONTRALORÍA GENERAL DE SANTIAGO DE CALI</v>
      </c>
      <c r="C4" s="71"/>
    </row>
    <row r="5" spans="1:6" s="2" customFormat="1" x14ac:dyDescent="0.25">
      <c r="A5" s="23" t="s">
        <v>5</v>
      </c>
      <c r="B5" s="84" t="str">
        <f>'GENERALES NOTA 321'!B5:C5</f>
        <v>DISTRITO DE SANTIAGO DE CALI</v>
      </c>
      <c r="C5" s="85"/>
    </row>
    <row r="6" spans="1:6" s="2" customFormat="1" x14ac:dyDescent="0.25">
      <c r="A6" s="5" t="s">
        <v>112</v>
      </c>
      <c r="B6" s="86" t="str">
        <f>'GENERALES NOTA 321'!B10:C10</f>
        <v>Póliza 21728680: $146.023.357.
Póliza 21909272: $135.024.296.</v>
      </c>
      <c r="C6" s="87"/>
    </row>
    <row r="7" spans="1:6" s="2" customFormat="1" x14ac:dyDescent="0.25">
      <c r="A7" s="5" t="s">
        <v>6</v>
      </c>
      <c r="B7" s="82" t="str">
        <f>'GENERALES NOTA 322'!B7:C7</f>
        <v>NOVECIENTOS CUARENTA Y TRES MILLONES NOVECIENTOS VEINTIDOS MIL OCHOCIENTOS DIECINUEVE PESOS ($943.922.819)</v>
      </c>
      <c r="C7" s="82"/>
    </row>
    <row r="8" spans="1:6" s="2" customFormat="1" x14ac:dyDescent="0.25">
      <c r="A8" s="23" t="s">
        <v>7</v>
      </c>
      <c r="B8" s="71" t="str">
        <f>'GENERALES NOTA 322'!B8:C8</f>
        <v xml:space="preserve">ALLIANZ SEGUROS S.A. EN CALIDAD DE COASEGURADOR, MAPFRE SEGUROS GENERALES DE COLOMBIA S.A., AXA COLPATRIA SEGUROS S.A. Y QBE SEGUROS S.A. </v>
      </c>
      <c r="C8" s="71"/>
    </row>
    <row r="9" spans="1:6" ht="23.25" customHeight="1" x14ac:dyDescent="0.25">
      <c r="A9" s="24" t="s">
        <v>59</v>
      </c>
      <c r="B9" s="72" t="s">
        <v>73</v>
      </c>
      <c r="C9" s="73"/>
    </row>
    <row r="10" spans="1:6" ht="60" x14ac:dyDescent="0.25">
      <c r="A10" s="23" t="s">
        <v>61</v>
      </c>
      <c r="B10" s="94" t="s">
        <v>156</v>
      </c>
      <c r="C10" s="95"/>
      <c r="E10" t="s">
        <v>62</v>
      </c>
      <c r="F10" s="11">
        <v>0.7</v>
      </c>
    </row>
    <row r="11" spans="1:6" x14ac:dyDescent="0.25">
      <c r="A11" s="28" t="s">
        <v>63</v>
      </c>
      <c r="B11" s="74">
        <f>(B12-B14)*B13</f>
        <v>204076113.5</v>
      </c>
      <c r="C11" s="75"/>
      <c r="E11" t="s">
        <v>60</v>
      </c>
      <c r="F11" s="11">
        <v>0.3</v>
      </c>
    </row>
    <row r="12" spans="1:6" x14ac:dyDescent="0.25">
      <c r="A12" s="10" t="s">
        <v>114</v>
      </c>
      <c r="B12" s="90">
        <v>943922819</v>
      </c>
      <c r="C12" s="78"/>
      <c r="F12" s="11"/>
    </row>
    <row r="13" spans="1:6" x14ac:dyDescent="0.25">
      <c r="A13" s="24" t="s">
        <v>28</v>
      </c>
      <c r="B13" s="79">
        <v>0.23</v>
      </c>
      <c r="C13" s="79"/>
      <c r="F13" s="11"/>
    </row>
    <row r="14" spans="1:6" x14ac:dyDescent="0.25">
      <c r="A14" s="24" t="s">
        <v>113</v>
      </c>
      <c r="B14" s="80">
        <v>56635369</v>
      </c>
      <c r="C14" s="81"/>
      <c r="F14" s="11"/>
    </row>
    <row r="15" spans="1:6" x14ac:dyDescent="0.25">
      <c r="A15" s="27" t="s">
        <v>64</v>
      </c>
      <c r="B15" s="76">
        <f>IFERROR(B11*(VLOOKUP(B9,E10:F15,2,0)),16666)</f>
        <v>16666</v>
      </c>
      <c r="C15" s="77"/>
    </row>
    <row r="16" spans="1:6" ht="180" customHeight="1" x14ac:dyDescent="0.25">
      <c r="A16" s="23" t="s">
        <v>65</v>
      </c>
      <c r="B16" s="91" t="s">
        <v>154</v>
      </c>
      <c r="C16" s="73"/>
    </row>
    <row r="17" spans="1:3" ht="90" x14ac:dyDescent="0.25">
      <c r="A17" s="23" t="s">
        <v>66</v>
      </c>
      <c r="B17" s="92" t="s">
        <v>155</v>
      </c>
      <c r="C17" s="93"/>
    </row>
    <row r="19" spans="1:3" x14ac:dyDescent="0.25">
      <c r="B19" s="26"/>
      <c r="C19" s="26"/>
    </row>
    <row r="20" spans="1:3" x14ac:dyDescent="0.25">
      <c r="B20" s="26"/>
      <c r="C20" s="26"/>
    </row>
    <row r="21" spans="1:3" x14ac:dyDescent="0.25">
      <c r="B21" s="26"/>
      <c r="C21" s="26"/>
    </row>
    <row r="22" spans="1:3" x14ac:dyDescent="0.25">
      <c r="B22" s="26"/>
      <c r="C22" s="26"/>
    </row>
    <row r="23" spans="1:3" x14ac:dyDescent="0.25">
      <c r="B23" s="26"/>
      <c r="C23" s="26"/>
    </row>
    <row r="24" spans="1:3" x14ac:dyDescent="0.25">
      <c r="B24" s="26"/>
      <c r="C24" s="26"/>
    </row>
    <row r="25" spans="1:3" x14ac:dyDescent="0.25">
      <c r="B25" s="26"/>
      <c r="C25" s="26"/>
    </row>
    <row r="26" spans="1:3" x14ac:dyDescent="0.25">
      <c r="B26" s="26"/>
      <c r="C26" s="26"/>
    </row>
    <row r="27" spans="1:3" x14ac:dyDescent="0.25">
      <c r="B27" s="26"/>
      <c r="C27" s="26"/>
    </row>
    <row r="28" spans="1:3" x14ac:dyDescent="0.25">
      <c r="B28" s="26"/>
      <c r="C28" s="26"/>
    </row>
    <row r="29" spans="1:3" x14ac:dyDescent="0.25">
      <c r="B29" s="26"/>
      <c r="C29" s="26"/>
    </row>
    <row r="30" spans="1:3" x14ac:dyDescent="0.25">
      <c r="B30" s="26"/>
      <c r="C30" s="26"/>
    </row>
    <row r="31" spans="1:3" x14ac:dyDescent="0.25">
      <c r="B31" s="26"/>
      <c r="C31" s="26"/>
    </row>
    <row r="32" spans="1:3" x14ac:dyDescent="0.25">
      <c r="B32" s="26"/>
      <c r="C32" s="26"/>
    </row>
    <row r="33" spans="2:3" x14ac:dyDescent="0.25">
      <c r="B33" s="26"/>
      <c r="C33" s="26"/>
    </row>
    <row r="34" spans="2:3" x14ac:dyDescent="0.25">
      <c r="B34" s="26"/>
      <c r="C34" s="26"/>
    </row>
    <row r="35" spans="2:3" x14ac:dyDescent="0.25">
      <c r="B35" s="26"/>
      <c r="C35" s="26"/>
    </row>
    <row r="36" spans="2:3" x14ac:dyDescent="0.25">
      <c r="B36" s="26"/>
      <c r="C36" s="26"/>
    </row>
    <row r="37" spans="2:3" x14ac:dyDescent="0.25">
      <c r="B37" s="26"/>
      <c r="C37" s="26"/>
    </row>
    <row r="38" spans="2:3" x14ac:dyDescent="0.25">
      <c r="B38" s="26"/>
      <c r="C38" s="26"/>
    </row>
    <row r="39" spans="2:3" x14ac:dyDescent="0.25">
      <c r="B39" s="26"/>
      <c r="C39" s="26"/>
    </row>
    <row r="40" spans="2:3" x14ac:dyDescent="0.25">
      <c r="B40" s="26"/>
      <c r="C40" s="26"/>
    </row>
    <row r="41" spans="2:3" x14ac:dyDescent="0.25">
      <c r="B41" s="26"/>
      <c r="C41" s="26"/>
    </row>
    <row r="42" spans="2:3" x14ac:dyDescent="0.25">
      <c r="B42" s="26"/>
      <c r="C42" s="26"/>
    </row>
    <row r="43" spans="2:3" x14ac:dyDescent="0.25">
      <c r="B43" s="26"/>
      <c r="C43" s="26"/>
    </row>
    <row r="44" spans="2:3" x14ac:dyDescent="0.25">
      <c r="B44" s="26"/>
      <c r="C44" s="26"/>
    </row>
    <row r="45" spans="2:3" x14ac:dyDescent="0.25">
      <c r="B45" s="26"/>
      <c r="C45" s="26"/>
    </row>
    <row r="46" spans="2:3" x14ac:dyDescent="0.25">
      <c r="B46" s="26"/>
      <c r="C46" s="26"/>
    </row>
    <row r="47" spans="2:3" x14ac:dyDescent="0.25">
      <c r="B47" s="26"/>
      <c r="C47" s="26"/>
    </row>
    <row r="48" spans="2:3" x14ac:dyDescent="0.25">
      <c r="B48" s="26"/>
      <c r="C48" s="26"/>
    </row>
    <row r="49" spans="2:3" x14ac:dyDescent="0.25">
      <c r="B49" s="26"/>
      <c r="C49" s="26"/>
    </row>
    <row r="50" spans="2:3" x14ac:dyDescent="0.25">
      <c r="B50" s="26"/>
      <c r="C50" s="26"/>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8" t="s">
        <v>67</v>
      </c>
      <c r="B1" s="58"/>
      <c r="C1" s="58"/>
    </row>
    <row r="2" spans="1:3" x14ac:dyDescent="0.25">
      <c r="A2" s="9" t="s">
        <v>22</v>
      </c>
      <c r="B2" s="60" t="str">
        <f>'GENERALES NOTA 321'!B2:C2</f>
        <v>SINIESTROS 139192256  y 139192693 - APLICATIVO 183991</v>
      </c>
      <c r="C2" s="51"/>
    </row>
    <row r="3" spans="1:3" x14ac:dyDescent="0.25">
      <c r="A3" s="20" t="s">
        <v>1</v>
      </c>
      <c r="B3" s="60" t="str">
        <f>'GENERALES NOTA 322'!B2:C2</f>
        <v>PRF-1600-20-10-19-1344</v>
      </c>
      <c r="C3" s="51"/>
    </row>
    <row r="4" spans="1:3" s="2" customFormat="1" x14ac:dyDescent="0.25">
      <c r="A4" s="5" t="s">
        <v>2</v>
      </c>
      <c r="B4" s="41" t="str">
        <f>'GENERALES NOTA 322'!B3:C3</f>
        <v>CONTRALORÍA GENERAL DE SANTIAGO DE CALI</v>
      </c>
      <c r="C4" s="41"/>
    </row>
    <row r="5" spans="1:3" s="2" customFormat="1" x14ac:dyDescent="0.25">
      <c r="A5" s="5" t="s">
        <v>5</v>
      </c>
      <c r="B5" s="60" t="e">
        <f>#REF!</f>
        <v>#REF!</v>
      </c>
      <c r="C5" s="51"/>
    </row>
    <row r="6" spans="1:3" s="2" customFormat="1" x14ac:dyDescent="0.25">
      <c r="A6" s="5" t="s">
        <v>6</v>
      </c>
      <c r="B6" s="41" t="str">
        <f>'GENERALES NOTA 322'!B7:C7</f>
        <v>NOVECIENTOS CUARENTA Y TRES MILLONES NOVECIENTOS VEINTIDOS MIL OCHOCIENTOS DIECINUEVE PESOS ($943.922.819)</v>
      </c>
      <c r="C6" s="41"/>
    </row>
    <row r="7" spans="1:3" s="2" customFormat="1" x14ac:dyDescent="0.25">
      <c r="A7" s="5" t="s">
        <v>7</v>
      </c>
      <c r="B7" s="41" t="str">
        <f>'GENERALES NOTA 322'!B8:C8</f>
        <v xml:space="preserve">ALLIANZ SEGUROS S.A. EN CALIDAD DE COASEGURADOR, MAPFRE SEGUROS GENERALES DE COLOMBIA S.A., AXA COLPATRIA SEGUROS S.A. Y QBE SEGUROS S.A. </v>
      </c>
      <c r="C7" s="41"/>
    </row>
    <row r="8" spans="1:3" x14ac:dyDescent="0.25">
      <c r="A8" s="10" t="s">
        <v>59</v>
      </c>
      <c r="B8" s="42"/>
      <c r="C8" s="43"/>
    </row>
    <row r="9" spans="1:3" x14ac:dyDescent="0.25">
      <c r="A9" s="10" t="s">
        <v>63</v>
      </c>
      <c r="B9" s="88"/>
      <c r="C9" s="88"/>
    </row>
    <row r="10" spans="1:3" x14ac:dyDescent="0.25">
      <c r="A10" s="10" t="s">
        <v>68</v>
      </c>
      <c r="B10" s="88"/>
      <c r="C10" s="88"/>
    </row>
    <row r="11" spans="1:3" ht="45" x14ac:dyDescent="0.25">
      <c r="A11" s="5" t="s">
        <v>69</v>
      </c>
      <c r="B11" s="41"/>
      <c r="C11" s="41"/>
    </row>
    <row r="12" spans="1:3" ht="45" x14ac:dyDescent="0.25">
      <c r="A12" s="5" t="s">
        <v>70</v>
      </c>
      <c r="B12" s="41"/>
      <c r="C12" s="41"/>
    </row>
    <row r="13" spans="1:3" x14ac:dyDescent="0.25">
      <c r="A13" s="5" t="s">
        <v>71</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9"/>
      <c r="C2" s="89"/>
      <c r="I2" t="s">
        <v>72</v>
      </c>
      <c r="N2" t="s">
        <v>73</v>
      </c>
    </row>
    <row r="3" spans="2:14" ht="15" customHeight="1" thickTop="1" thickBot="1" x14ac:dyDescent="0.3">
      <c r="B3" s="89" t="s">
        <v>74</v>
      </c>
      <c r="C3" s="89"/>
      <c r="I3" t="s">
        <v>60</v>
      </c>
      <c r="N3" t="s">
        <v>60</v>
      </c>
    </row>
    <row r="4" spans="2:14" ht="15" customHeight="1" thickTop="1" thickBot="1" x14ac:dyDescent="0.3">
      <c r="B4" s="14" t="s">
        <v>75</v>
      </c>
      <c r="C4" s="15"/>
      <c r="I4" t="s">
        <v>76</v>
      </c>
      <c r="N4" t="s">
        <v>62</v>
      </c>
    </row>
    <row r="5" spans="2:14" ht="15" customHeight="1" thickTop="1" thickBot="1" x14ac:dyDescent="0.3">
      <c r="B5" s="14" t="s">
        <v>77</v>
      </c>
      <c r="C5" s="15"/>
    </row>
    <row r="6" spans="2:14" ht="15" customHeight="1" thickTop="1" thickBot="1" x14ac:dyDescent="0.3">
      <c r="B6" s="14" t="s">
        <v>78</v>
      </c>
      <c r="C6" s="15"/>
    </row>
    <row r="7" spans="2:14" ht="46.5" thickTop="1" thickBot="1" x14ac:dyDescent="0.3">
      <c r="B7" s="14" t="s">
        <v>79</v>
      </c>
      <c r="C7" s="16"/>
    </row>
    <row r="8" spans="2:14" ht="31.5" thickTop="1" thickBot="1" x14ac:dyDescent="0.3">
      <c r="B8" s="14" t="s">
        <v>80</v>
      </c>
      <c r="C8" s="15"/>
    </row>
    <row r="9" spans="2:14" ht="46.5" thickTop="1" thickBot="1" x14ac:dyDescent="0.3">
      <c r="B9" s="14" t="s">
        <v>81</v>
      </c>
      <c r="C9" s="17"/>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82</v>
      </c>
      <c r="C1" s="7" t="s">
        <v>28</v>
      </c>
      <c r="D1" s="7" t="s">
        <v>32</v>
      </c>
      <c r="E1" s="3" t="s">
        <v>83</v>
      </c>
      <c r="F1" s="2" t="s">
        <v>62</v>
      </c>
      <c r="G1" s="4">
        <v>0</v>
      </c>
      <c r="H1" t="s">
        <v>84</v>
      </c>
      <c r="I1" t="s">
        <v>85</v>
      </c>
    </row>
    <row r="2" spans="1:9" x14ac:dyDescent="0.25">
      <c r="A2" t="s">
        <v>86</v>
      </c>
      <c r="B2" t="s">
        <v>87</v>
      </c>
      <c r="C2" t="s">
        <v>88</v>
      </c>
      <c r="D2" s="2" t="s">
        <v>89</v>
      </c>
      <c r="E2" s="1" t="s">
        <v>90</v>
      </c>
      <c r="F2" s="2" t="s">
        <v>73</v>
      </c>
      <c r="G2" s="4">
        <v>0.7</v>
      </c>
      <c r="H2" t="s">
        <v>91</v>
      </c>
      <c r="I2" t="s">
        <v>92</v>
      </c>
    </row>
    <row r="3" spans="1:9" x14ac:dyDescent="0.25">
      <c r="A3" t="s">
        <v>93</v>
      </c>
      <c r="C3" t="s">
        <v>94</v>
      </c>
      <c r="D3" s="2" t="s">
        <v>95</v>
      </c>
      <c r="E3" s="1" t="s">
        <v>96</v>
      </c>
      <c r="F3" s="2" t="s">
        <v>60</v>
      </c>
      <c r="G3" s="4">
        <v>0.3</v>
      </c>
      <c r="H3" t="s">
        <v>97</v>
      </c>
      <c r="I3" t="s">
        <v>98</v>
      </c>
    </row>
    <row r="4" spans="1:9" x14ac:dyDescent="0.25">
      <c r="A4" t="s">
        <v>99</v>
      </c>
      <c r="C4" t="s">
        <v>100</v>
      </c>
      <c r="E4" s="1" t="s">
        <v>101</v>
      </c>
      <c r="H4" t="s">
        <v>102</v>
      </c>
      <c r="I4" t="s">
        <v>103</v>
      </c>
    </row>
    <row r="5" spans="1:9" x14ac:dyDescent="0.25">
      <c r="A5" t="s">
        <v>104</v>
      </c>
      <c r="E5" s="1" t="s">
        <v>105</v>
      </c>
      <c r="H5" t="s">
        <v>106</v>
      </c>
      <c r="I5" t="s">
        <v>107</v>
      </c>
    </row>
    <row r="6" spans="1:9" x14ac:dyDescent="0.25">
      <c r="E6" s="1" t="s">
        <v>108</v>
      </c>
      <c r="I6" t="s">
        <v>109</v>
      </c>
    </row>
    <row r="7" spans="1:9" x14ac:dyDescent="0.25">
      <c r="E7" s="1" t="s">
        <v>110</v>
      </c>
    </row>
    <row r="8" spans="1:9" x14ac:dyDescent="0.25">
      <c r="E8" s="1"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NOTAS</vt:lpstr>
      <vt:lpstr>GENERALES NOTA 321</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Nicoll Andrea Vela Garcia</cp:lastModifiedBy>
  <cp:revision/>
  <dcterms:created xsi:type="dcterms:W3CDTF">2020-12-07T14:41:17Z</dcterms:created>
  <dcterms:modified xsi:type="dcterms:W3CDTF">2024-05-03T22:09:51Z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