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505de1f6fb838c4b/DIAZ-GRANADOS/SURAMERICANA/TRIBUNALES DE ARBITRAMENTO/INGENIO PICHICHI/"/>
    </mc:Choice>
  </mc:AlternateContent>
  <xr:revisionPtr revIDLastSave="298" documentId="11_3FE4EE71F0D2BC614E05C133AB7A49AE5FA40881" xr6:coauthVersionLast="47" xr6:coauthVersionMax="47" xr10:uidLastSave="{B3CBE55F-D5D6-428D-9F81-092361FB35A4}"/>
  <bookViews>
    <workbookView xWindow="10140" yWindow="0" windowWidth="10455" windowHeight="10905" activeTab="1" xr2:uid="{00000000-000D-0000-FFFF-FFFF00000000}"/>
  </bookViews>
  <sheets>
    <sheet name="Total" sheetId="7" r:id="rId1"/>
    <sheet name="Proporcional" sheetId="8" r:id="rId2"/>
    <sheet name="IBC Histórico"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 i="8" l="1"/>
  <c r="T26" i="8"/>
  <c r="U26" i="8" s="1"/>
  <c r="V26" i="8" s="1"/>
  <c r="R26" i="8"/>
  <c r="W26" i="8" s="1"/>
  <c r="Q26" i="8"/>
  <c r="T25" i="8"/>
  <c r="U25" i="8" s="1"/>
  <c r="V25" i="8" s="1"/>
  <c r="X25" i="8" s="1"/>
  <c r="Y25" i="8" s="1"/>
  <c r="S25" i="8"/>
  <c r="W25" i="8" s="1"/>
  <c r="R25" i="8"/>
  <c r="Q25" i="8"/>
  <c r="T24" i="8"/>
  <c r="U24" i="8" s="1"/>
  <c r="V24" i="8" s="1"/>
  <c r="X24" i="8" s="1"/>
  <c r="Y24" i="8" s="1"/>
  <c r="S24" i="8"/>
  <c r="W24" i="8" s="1"/>
  <c r="R24" i="8"/>
  <c r="Q24" i="8"/>
  <c r="T23" i="8"/>
  <c r="U23" i="8" s="1"/>
  <c r="V23" i="8" s="1"/>
  <c r="X23" i="8" s="1"/>
  <c r="Y23" i="8" s="1"/>
  <c r="S23" i="8"/>
  <c r="W23" i="8" s="1"/>
  <c r="R23" i="8"/>
  <c r="Q23" i="8"/>
  <c r="U22" i="8"/>
  <c r="V22" i="8" s="1"/>
  <c r="X22" i="8" s="1"/>
  <c r="Y22" i="8" s="1"/>
  <c r="T22" i="8"/>
  <c r="S22" i="8"/>
  <c r="W22" i="8" s="1"/>
  <c r="R22" i="8"/>
  <c r="Q22" i="8"/>
  <c r="T21" i="8"/>
  <c r="U21" i="8" s="1"/>
  <c r="V21" i="8" s="1"/>
  <c r="X21" i="8" s="1"/>
  <c r="Y21" i="8" s="1"/>
  <c r="S21" i="8"/>
  <c r="W21" i="8" s="1"/>
  <c r="R21" i="8"/>
  <c r="Q21" i="8"/>
  <c r="T20" i="8"/>
  <c r="U20" i="8" s="1"/>
  <c r="V20" i="8" s="1"/>
  <c r="X20" i="8" s="1"/>
  <c r="Y20" i="8" s="1"/>
  <c r="S20" i="8"/>
  <c r="W20" i="8" s="1"/>
  <c r="R20" i="8"/>
  <c r="Q20" i="8"/>
  <c r="T19" i="8"/>
  <c r="U19" i="8" s="1"/>
  <c r="V19" i="8" s="1"/>
  <c r="X19" i="8" s="1"/>
  <c r="Y19" i="8" s="1"/>
  <c r="S19" i="8"/>
  <c r="W19" i="8" s="1"/>
  <c r="R19" i="8"/>
  <c r="Q19" i="8"/>
  <c r="U18" i="8"/>
  <c r="V18" i="8" s="1"/>
  <c r="X18" i="8" s="1"/>
  <c r="Y18" i="8" s="1"/>
  <c r="T18" i="8"/>
  <c r="S18" i="8"/>
  <c r="W18" i="8" s="1"/>
  <c r="R18" i="8"/>
  <c r="Q18" i="8"/>
  <c r="T17" i="8"/>
  <c r="U17" i="8" s="1"/>
  <c r="V17" i="8" s="1"/>
  <c r="X17" i="8" s="1"/>
  <c r="Y17" i="8" s="1"/>
  <c r="S17" i="8"/>
  <c r="W17" i="8" s="1"/>
  <c r="R17" i="8"/>
  <c r="Q17" i="8"/>
  <c r="T16" i="8"/>
  <c r="U16" i="8" s="1"/>
  <c r="V16" i="8" s="1"/>
  <c r="X16" i="8" s="1"/>
  <c r="Y16" i="8" s="1"/>
  <c r="S16" i="8"/>
  <c r="W16" i="8" s="1"/>
  <c r="Q16" i="8"/>
  <c r="Y12" i="8"/>
  <c r="L8" i="8"/>
  <c r="S24" i="7"/>
  <c r="S25" i="7"/>
  <c r="U25" i="7"/>
  <c r="V25" i="7" s="1"/>
  <c r="T25" i="7"/>
  <c r="T26" i="7"/>
  <c r="U26" i="7" s="1"/>
  <c r="V26" i="7" s="1"/>
  <c r="R25" i="7"/>
  <c r="W25" i="7" s="1"/>
  <c r="R26" i="7"/>
  <c r="Q25" i="7"/>
  <c r="Q26" i="7"/>
  <c r="T24" i="7"/>
  <c r="U24" i="7" s="1"/>
  <c r="V24" i="7" s="1"/>
  <c r="T23" i="7"/>
  <c r="U23" i="7" s="1"/>
  <c r="V23" i="7" s="1"/>
  <c r="T22" i="7"/>
  <c r="U22" i="7" s="1"/>
  <c r="V22" i="7" s="1"/>
  <c r="T21" i="7"/>
  <c r="U21" i="7" s="1"/>
  <c r="V21" i="7" s="1"/>
  <c r="T20" i="7"/>
  <c r="U20" i="7" s="1"/>
  <c r="V20" i="7" s="1"/>
  <c r="T16" i="7"/>
  <c r="U16" i="7" s="1"/>
  <c r="V16" i="7" s="1"/>
  <c r="T19" i="7"/>
  <c r="U19" i="7" s="1"/>
  <c r="V19" i="7" s="1"/>
  <c r="T18" i="7"/>
  <c r="U18" i="7" s="1"/>
  <c r="V18" i="7" s="1"/>
  <c r="T17" i="7"/>
  <c r="U17" i="7" s="1"/>
  <c r="V17" i="7" s="1"/>
  <c r="Q16" i="7"/>
  <c r="Q17" i="7"/>
  <c r="Q18" i="7"/>
  <c r="Q19" i="7"/>
  <c r="Q20" i="7"/>
  <c r="Q21" i="7"/>
  <c r="Q22" i="7"/>
  <c r="Q23" i="7"/>
  <c r="Q24" i="7"/>
  <c r="S23" i="7"/>
  <c r="S22" i="7"/>
  <c r="S21" i="7"/>
  <c r="S20" i="7"/>
  <c r="S19" i="7"/>
  <c r="S18" i="7"/>
  <c r="S17" i="7"/>
  <c r="S16" i="7"/>
  <c r="R24" i="7"/>
  <c r="W24" i="7" s="1"/>
  <c r="R23" i="7"/>
  <c r="R22" i="7"/>
  <c r="R21" i="7"/>
  <c r="R20" i="7"/>
  <c r="R19" i="7"/>
  <c r="R18" i="7"/>
  <c r="R17" i="7"/>
  <c r="X26" i="8" l="1"/>
  <c r="Y26" i="8" s="1"/>
  <c r="Y27" i="8" s="1"/>
  <c r="L9" i="8" s="1"/>
  <c r="L10" i="8" s="1"/>
  <c r="W27" i="8"/>
  <c r="X25" i="7"/>
  <c r="Y25" i="7" s="1"/>
  <c r="W17" i="7"/>
  <c r="X17" i="7" s="1"/>
  <c r="Y17" i="7" s="1"/>
  <c r="W21" i="7"/>
  <c r="W26" i="7"/>
  <c r="W18" i="7"/>
  <c r="W22" i="7"/>
  <c r="W19" i="7"/>
  <c r="X19" i="7" s="1"/>
  <c r="Y19" i="7" s="1"/>
  <c r="W23" i="7"/>
  <c r="X23" i="7" s="1"/>
  <c r="Y23" i="7" s="1"/>
  <c r="W16" i="7"/>
  <c r="X16" i="7" s="1"/>
  <c r="Y16" i="7" s="1"/>
  <c r="W20" i="7"/>
  <c r="X20" i="7" s="1"/>
  <c r="Y20" i="7" s="1"/>
  <c r="X21" i="7"/>
  <c r="Y21" i="7" s="1"/>
  <c r="X24" i="7"/>
  <c r="Y24" i="7" s="1"/>
  <c r="X18" i="7"/>
  <c r="Y18" i="7" s="1"/>
  <c r="X22" i="7"/>
  <c r="Y22" i="7" s="1"/>
  <c r="X26" i="7" l="1"/>
  <c r="Y26" i="7" s="1"/>
  <c r="Y27" i="7" s="1"/>
  <c r="W27" i="7"/>
  <c r="Y12" i="7" l="1"/>
  <c r="L8" i="7"/>
  <c r="L9" i="7" l="1"/>
  <c r="L10" i="7" s="1"/>
</calcChain>
</file>

<file path=xl/sharedStrings.xml><?xml version="1.0" encoding="utf-8"?>
<sst xmlns="http://schemas.openxmlformats.org/spreadsheetml/2006/main" count="1341" uniqueCount="561">
  <si>
    <t>En uso de sus facultades legales y en especial de las conferidas en el numeral 8 del artículo 11.2.1.4.3 del Decreto 2555 de 2010, en concordancia con la Resolución 0416 de 2006, el artículo 11.2.5.1.1 del Decreto 2555 de 2010, el artículo 98 del Decreto 2150 de 1995 y el artículo 884 del Código de Comercio.</t>
  </si>
  <si>
    <t>CERTIFICA</t>
  </si>
  <si>
    <t>RESOLUCION</t>
  </si>
  <si>
    <t>FECHA</t>
  </si>
  <si>
    <t>VIGENCIA</t>
  </si>
  <si>
    <t>INTERES ANUAL EFECTIVO</t>
  </si>
  <si>
    <t>DESDE</t>
  </si>
  <si>
    <t>HASTA</t>
  </si>
  <si>
    <t>CORRIENTE</t>
  </si>
  <si>
    <t>BANCARIO CORRIENTE</t>
  </si>
  <si>
    <t>CREDITOS ORDINARIOS LIBRE ASIGNACION</t>
  </si>
  <si>
    <t>2865</t>
  </si>
  <si>
    <t>29-Oct-71</t>
  </si>
  <si>
    <t>09-Feb-72</t>
  </si>
  <si>
    <t>18.00%</t>
  </si>
  <si>
    <t>14.00%</t>
  </si>
  <si>
    <t>----</t>
  </si>
  <si>
    <t>290</t>
  </si>
  <si>
    <t>10-Feb-72</t>
  </si>
  <si>
    <t>30-Jul-73</t>
  </si>
  <si>
    <t>2190</t>
  </si>
  <si>
    <t>31-Jul-73</t>
  </si>
  <si>
    <t>11-Mar-74</t>
  </si>
  <si>
    <t>699</t>
  </si>
  <si>
    <t>12-Mar-74</t>
  </si>
  <si>
    <t>22-Jun-75</t>
  </si>
  <si>
    <t>16.00%</t>
  </si>
  <si>
    <t>1472</t>
  </si>
  <si>
    <t>23-Jun-75</t>
  </si>
  <si>
    <t>22-Jun-76</t>
  </si>
  <si>
    <t>1487</t>
  </si>
  <si>
    <t>23-Jun-76</t>
  </si>
  <si>
    <t>27-Jun-77</t>
  </si>
  <si>
    <t>2087</t>
  </si>
  <si>
    <t>28-Jun-77</t>
  </si>
  <si>
    <t>12-Jul-78</t>
  </si>
  <si>
    <t>1800</t>
  </si>
  <si>
    <t>13-Jul-78</t>
  </si>
  <si>
    <t>05-Mar-79</t>
  </si>
  <si>
    <t>1068</t>
  </si>
  <si>
    <t>06-Mar-79</t>
  </si>
  <si>
    <t>27-Ags-80</t>
  </si>
  <si>
    <t>4422</t>
  </si>
  <si>
    <t>28-Ags-80</t>
  </si>
  <si>
    <t>23-Jul-81</t>
  </si>
  <si>
    <t>4037</t>
  </si>
  <si>
    <t>24-Jul-81</t>
  </si>
  <si>
    <t>15-Oct-84</t>
  </si>
  <si>
    <t>1768</t>
  </si>
  <si>
    <t>06-Abr-81</t>
  </si>
  <si>
    <t>01-Feb-81</t>
  </si>
  <si>
    <t>32.00%</t>
  </si>
  <si>
    <t>4815</t>
  </si>
  <si>
    <t>03-Oct-84</t>
  </si>
  <si>
    <t>16-Oct-84</t>
  </si>
  <si>
    <t>25-Mar-86</t>
  </si>
  <si>
    <t>33.60%</t>
  </si>
  <si>
    <t>4816</t>
  </si>
  <si>
    <t>42.66%</t>
  </si>
  <si>
    <t>1374</t>
  </si>
  <si>
    <t>27-Feb-86</t>
  </si>
  <si>
    <t>26-Mar-86</t>
  </si>
  <si>
    <t>25-May-87</t>
  </si>
  <si>
    <t>33.81%</t>
  </si>
  <si>
    <t>1375</t>
  </si>
  <si>
    <t>41.12%</t>
  </si>
  <si>
    <t>1900</t>
  </si>
  <si>
    <t>22-May-87</t>
  </si>
  <si>
    <t>26-May-87</t>
  </si>
  <si>
    <t>19-May-88</t>
  </si>
  <si>
    <t>32.52%</t>
  </si>
  <si>
    <t>1901</t>
  </si>
  <si>
    <t>39.03%</t>
  </si>
  <si>
    <t>1700</t>
  </si>
  <si>
    <t>20-May-88</t>
  </si>
  <si>
    <t>02-May-89</t>
  </si>
  <si>
    <t>34.04%</t>
  </si>
  <si>
    <t>1701</t>
  </si>
  <si>
    <t>39.86%</t>
  </si>
  <si>
    <t>1360</t>
  </si>
  <si>
    <t>03-May-89</t>
  </si>
  <si>
    <t>24-May-90</t>
  </si>
  <si>
    <t>40.46%</t>
  </si>
  <si>
    <t>1361</t>
  </si>
  <si>
    <t>36.15%</t>
  </si>
  <si>
    <t>1850</t>
  </si>
  <si>
    <t>25-May-90</t>
  </si>
  <si>
    <t>28-Feb-91</t>
  </si>
  <si>
    <t>41.98%</t>
  </si>
  <si>
    <t>1851</t>
  </si>
  <si>
    <t>34.27%</t>
  </si>
  <si>
    <t>714</t>
  </si>
  <si>
    <t>01-Mar-91</t>
  </si>
  <si>
    <t>27-Feb-92</t>
  </si>
  <si>
    <t>43.90%</t>
  </si>
  <si>
    <t>715</t>
  </si>
  <si>
    <t>36.41%</t>
  </si>
  <si>
    <t>734</t>
  </si>
  <si>
    <t>28-Feb-92</t>
  </si>
  <si>
    <t>29-Abr-92</t>
  </si>
  <si>
    <t>42.41%</t>
  </si>
  <si>
    <t>735</t>
  </si>
  <si>
    <t>45.24%</t>
  </si>
  <si>
    <t>1541</t>
  </si>
  <si>
    <t>30-Abr-92</t>
  </si>
  <si>
    <t>30-Jun-92</t>
  </si>
  <si>
    <t>38.47%</t>
  </si>
  <si>
    <t>1542</t>
  </si>
  <si>
    <t>42.60%</t>
  </si>
  <si>
    <t>2567</t>
  </si>
  <si>
    <t>01-Jul-92</t>
  </si>
  <si>
    <t>30-Ags-92</t>
  </si>
  <si>
    <t>38.18%</t>
  </si>
  <si>
    <t>2568</t>
  </si>
  <si>
    <t>41.23%</t>
  </si>
  <si>
    <t>3423</t>
  </si>
  <si>
    <t>31-Ags-92</t>
  </si>
  <si>
    <t>31-Oct-92</t>
  </si>
  <si>
    <t>3424</t>
  </si>
  <si>
    <t>34.33%</t>
  </si>
  <si>
    <t>4487</t>
  </si>
  <si>
    <t>29-Oct-92</t>
  </si>
  <si>
    <t>01-Nov-92</t>
  </si>
  <si>
    <t>31-Dic-92</t>
  </si>
  <si>
    <t>32.15%</t>
  </si>
  <si>
    <t>4488</t>
  </si>
  <si>
    <t>35.27%</t>
  </si>
  <si>
    <t>5393</t>
  </si>
  <si>
    <t>29-Dic-92</t>
  </si>
  <si>
    <t>01-Ene-93</t>
  </si>
  <si>
    <t>28-Feb-93</t>
  </si>
  <si>
    <t>34.39%</t>
  </si>
  <si>
    <t>5394</t>
  </si>
  <si>
    <t>36.23%</t>
  </si>
  <si>
    <t>0626</t>
  </si>
  <si>
    <t>26-Feb-93</t>
  </si>
  <si>
    <t>01-Mar-93</t>
  </si>
  <si>
    <t>30-Abr-93</t>
  </si>
  <si>
    <t>34.74%</t>
  </si>
  <si>
    <t>0627</t>
  </si>
  <si>
    <t>36.36%</t>
  </si>
  <si>
    <t>1299</t>
  </si>
  <si>
    <t>27-Abr-93</t>
  </si>
  <si>
    <t>01-May-93</t>
  </si>
  <si>
    <t>30-Jun-93</t>
  </si>
  <si>
    <t>35.10%</t>
  </si>
  <si>
    <t>1300</t>
  </si>
  <si>
    <t>37.25%</t>
  </si>
  <si>
    <t>2150</t>
  </si>
  <si>
    <t>01-Jul-93</t>
  </si>
  <si>
    <t>31-Ago-93</t>
  </si>
  <si>
    <t>35.43%</t>
  </si>
  <si>
    <t>2151</t>
  </si>
  <si>
    <t>37.51%</t>
  </si>
  <si>
    <t>2880</t>
  </si>
  <si>
    <t>01-Sep-93</t>
  </si>
  <si>
    <t>31-Oct-93</t>
  </si>
  <si>
    <t>35.66%</t>
  </si>
  <si>
    <t>2881</t>
  </si>
  <si>
    <t>37.60%</t>
  </si>
  <si>
    <t>3542</t>
  </si>
  <si>
    <t>28-Oct-93</t>
  </si>
  <si>
    <t>01-Nov-93</t>
  </si>
  <si>
    <t>31-Dic-93</t>
  </si>
  <si>
    <t>35.87%</t>
  </si>
  <si>
    <t>3543</t>
  </si>
  <si>
    <t>37.89%</t>
  </si>
  <si>
    <t>4457</t>
  </si>
  <si>
    <t>29-Dic-93</t>
  </si>
  <si>
    <t>01-Ene-94</t>
  </si>
  <si>
    <t>28-Feb-94</t>
  </si>
  <si>
    <t>35.02%</t>
  </si>
  <si>
    <t>4458</t>
  </si>
  <si>
    <t>37.37%</t>
  </si>
  <si>
    <t>0191</t>
  </si>
  <si>
    <t>25-Feb-94</t>
  </si>
  <si>
    <t>01-Mar-94</t>
  </si>
  <si>
    <t>30-Abr-94</t>
  </si>
  <si>
    <t>35.42%</t>
  </si>
  <si>
    <t>0192</t>
  </si>
  <si>
    <t>37.33%</t>
  </si>
  <si>
    <t>0779</t>
  </si>
  <si>
    <t>29-Abr-94</t>
  </si>
  <si>
    <t>01-May-94</t>
  </si>
  <si>
    <t>30-Jun-94</t>
  </si>
  <si>
    <t>36.13%</t>
  </si>
  <si>
    <t>0780</t>
  </si>
  <si>
    <t>38.12%</t>
  </si>
  <si>
    <t>1301</t>
  </si>
  <si>
    <t>24-Jun-94</t>
  </si>
  <si>
    <t>01-Jul-94</t>
  </si>
  <si>
    <t>31-Ago-94</t>
  </si>
  <si>
    <t>36.25%</t>
  </si>
  <si>
    <t>38.46%</t>
  </si>
  <si>
    <t>1835</t>
  </si>
  <si>
    <t>29-Ago-94</t>
  </si>
  <si>
    <t>01-Sep-94</t>
  </si>
  <si>
    <t>31-Oct-94</t>
  </si>
  <si>
    <t>36.89%</t>
  </si>
  <si>
    <t>1836</t>
  </si>
  <si>
    <t>2350</t>
  </si>
  <si>
    <t>01-Nov-94</t>
  </si>
  <si>
    <t>31-Dic-94</t>
  </si>
  <si>
    <t>38.76%</t>
  </si>
  <si>
    <t>2351</t>
  </si>
  <si>
    <t>2931</t>
  </si>
  <si>
    <t>27-Dic-94</t>
  </si>
  <si>
    <t>01-Ene-95</t>
  </si>
  <si>
    <t>28-Feb-95</t>
  </si>
  <si>
    <t>40.12%</t>
  </si>
  <si>
    <t>2932</t>
  </si>
  <si>
    <t>41.70%</t>
  </si>
  <si>
    <t>0338</t>
  </si>
  <si>
    <t>01-Mar-95</t>
  </si>
  <si>
    <t>30-Abr-95</t>
  </si>
  <si>
    <t>42.74%</t>
  </si>
  <si>
    <t>0337</t>
  </si>
  <si>
    <t>43.71%</t>
  </si>
  <si>
    <t>0879</t>
  </si>
  <si>
    <t>28-Abr-95</t>
  </si>
  <si>
    <t>01-May-95</t>
  </si>
  <si>
    <t>30-Jun-95</t>
  </si>
  <si>
    <t>42.45%</t>
  </si>
  <si>
    <t>0878</t>
  </si>
  <si>
    <t>43.86%</t>
  </si>
  <si>
    <t>1418</t>
  </si>
  <si>
    <t>27-Jun-95</t>
  </si>
  <si>
    <t>01-Jul-95</t>
  </si>
  <si>
    <t>1419</t>
  </si>
  <si>
    <t>2024</t>
  </si>
  <si>
    <t>30-Ago-95</t>
  </si>
  <si>
    <t>01-Sep-95</t>
  </si>
  <si>
    <t>2025</t>
  </si>
  <si>
    <t>2572</t>
  </si>
  <si>
    <t>30-Oct-95</t>
  </si>
  <si>
    <t>01-Nov-95</t>
  </si>
  <si>
    <t>2573</t>
  </si>
  <si>
    <t>3170</t>
  </si>
  <si>
    <t>28-Dic-95</t>
  </si>
  <si>
    <t>01-Ene-96</t>
  </si>
  <si>
    <t>3171</t>
  </si>
  <si>
    <t>0313</t>
  </si>
  <si>
    <t>29-Feb-96</t>
  </si>
  <si>
    <t>01-Mar-96</t>
  </si>
  <si>
    <t>0314</t>
  </si>
  <si>
    <t>0843</t>
  </si>
  <si>
    <t>30-Abr-96</t>
  </si>
  <si>
    <t>01-May-96</t>
  </si>
  <si>
    <t>0844</t>
  </si>
  <si>
    <t>1127</t>
  </si>
  <si>
    <t>28-Jun-96</t>
  </si>
  <si>
    <t>01-Jul-96</t>
  </si>
  <si>
    <t>1128</t>
  </si>
  <si>
    <t>1390</t>
  </si>
  <si>
    <t>29-Ago-96</t>
  </si>
  <si>
    <t>01-Sep-96</t>
  </si>
  <si>
    <t>1389</t>
  </si>
  <si>
    <t>1621</t>
  </si>
  <si>
    <t>31-Oct-96</t>
  </si>
  <si>
    <t>01-Nov-96</t>
  </si>
  <si>
    <t>1622</t>
  </si>
  <si>
    <t>1825</t>
  </si>
  <si>
    <t>27-Dic-96</t>
  </si>
  <si>
    <t>01-Ene-97</t>
  </si>
  <si>
    <t>1824</t>
  </si>
  <si>
    <t>0214</t>
  </si>
  <si>
    <t>26-Feb-97</t>
  </si>
  <si>
    <t>01-Mar-97</t>
  </si>
  <si>
    <t>0215</t>
  </si>
  <si>
    <t>0420</t>
  </si>
  <si>
    <t>29-Abr-97</t>
  </si>
  <si>
    <t>01-May-97</t>
  </si>
  <si>
    <t>0419</t>
  </si>
  <si>
    <t>0633</t>
  </si>
  <si>
    <t>25-Jun-97</t>
  </si>
  <si>
    <t>01-Jul-97</t>
  </si>
  <si>
    <t>0634</t>
  </si>
  <si>
    <t>0851</t>
  </si>
  <si>
    <t>29-Ago-97</t>
  </si>
  <si>
    <t>01-Sep-97</t>
  </si>
  <si>
    <t>0852</t>
  </si>
  <si>
    <t>0967</t>
  </si>
  <si>
    <t>29-Sep-97</t>
  </si>
  <si>
    <t>01-Oct-97</t>
  </si>
  <si>
    <t>0968</t>
  </si>
  <si>
    <t>1120</t>
  </si>
  <si>
    <t>31-Oct-97</t>
  </si>
  <si>
    <t>01-Nov-97</t>
  </si>
  <si>
    <t>1121</t>
  </si>
  <si>
    <t>1251</t>
  </si>
  <si>
    <t>28-Nov-97</t>
  </si>
  <si>
    <t>01-Dic-97</t>
  </si>
  <si>
    <t>1252</t>
  </si>
  <si>
    <t>1402</t>
  </si>
  <si>
    <t>31-Dic-97</t>
  </si>
  <si>
    <t>01-Ene-98</t>
  </si>
  <si>
    <t>1403</t>
  </si>
  <si>
    <t>0095</t>
  </si>
  <si>
    <t>30-Ene-98</t>
  </si>
  <si>
    <t>01-Feb-98</t>
  </si>
  <si>
    <t>0096</t>
  </si>
  <si>
    <t>0218</t>
  </si>
  <si>
    <t>27-Feb-98</t>
  </si>
  <si>
    <t>01-Mar-98</t>
  </si>
  <si>
    <t>0219</t>
  </si>
  <si>
    <t>0403</t>
  </si>
  <si>
    <t>31-Mar-98</t>
  </si>
  <si>
    <t>01-Abr-98</t>
  </si>
  <si>
    <t>0404</t>
  </si>
  <si>
    <t>0543</t>
  </si>
  <si>
    <t>30-Abr-98</t>
  </si>
  <si>
    <t>01-May-98</t>
  </si>
  <si>
    <t>0544</t>
  </si>
  <si>
    <t>0656</t>
  </si>
  <si>
    <t>29-May-98</t>
  </si>
  <si>
    <t>01-Jun-98</t>
  </si>
  <si>
    <t>0657</t>
  </si>
  <si>
    <t>0821</t>
  </si>
  <si>
    <t>30-Jun-98</t>
  </si>
  <si>
    <t>01-Jul-98</t>
  </si>
  <si>
    <t>0822</t>
  </si>
  <si>
    <t>0994</t>
  </si>
  <si>
    <t>31-Jul-98</t>
  </si>
  <si>
    <t>01-Ago-98</t>
  </si>
  <si>
    <t>0995</t>
  </si>
  <si>
    <t>1146</t>
  </si>
  <si>
    <t>31-Ago-98</t>
  </si>
  <si>
    <t>01-Sep-98</t>
  </si>
  <si>
    <t>1147</t>
  </si>
  <si>
    <t>2118</t>
  </si>
  <si>
    <t>30-Sep-98</t>
  </si>
  <si>
    <t>2119</t>
  </si>
  <si>
    <t>2259</t>
  </si>
  <si>
    <t>30-Oct-98</t>
  </si>
  <si>
    <t>2260</t>
  </si>
  <si>
    <t>2384</t>
  </si>
  <si>
    <t>30-Nov-98</t>
  </si>
  <si>
    <t>2385</t>
  </si>
  <si>
    <t>2514</t>
  </si>
  <si>
    <t>30-Dic-98</t>
  </si>
  <si>
    <t>2515</t>
  </si>
  <si>
    <t>0093</t>
  </si>
  <si>
    <t>0094</t>
  </si>
  <si>
    <t>0237</t>
  </si>
  <si>
    <t>0238</t>
  </si>
  <si>
    <t>0275</t>
  </si>
  <si>
    <t>0276</t>
  </si>
  <si>
    <t>0387</t>
  </si>
  <si>
    <t>0388</t>
  </si>
  <si>
    <t>0592</t>
  </si>
  <si>
    <t>0593</t>
  </si>
  <si>
    <t>0820</t>
  </si>
  <si>
    <t>1000</t>
  </si>
  <si>
    <t>1001</t>
  </si>
  <si>
    <t>0165</t>
  </si>
  <si>
    <t>0166</t>
  </si>
  <si>
    <t>0343</t>
  </si>
  <si>
    <t>0344</t>
  </si>
  <si>
    <t>0512</t>
  </si>
  <si>
    <t>0513</t>
  </si>
  <si>
    <t>0664</t>
  </si>
  <si>
    <t>0665</t>
  </si>
  <si>
    <t>-----</t>
  </si>
  <si>
    <t>0848</t>
  </si>
  <si>
    <t>0849</t>
  </si>
  <si>
    <t>0090</t>
  </si>
  <si>
    <t>0091</t>
  </si>
  <si>
    <t>0202</t>
  </si>
  <si>
    <t>0203</t>
  </si>
  <si>
    <t>0319</t>
  </si>
  <si>
    <t>0320</t>
  </si>
  <si>
    <t>0426</t>
  </si>
  <si>
    <t>0427</t>
  </si>
  <si>
    <t>0536</t>
  </si>
  <si>
    <t>0537</t>
  </si>
  <si>
    <t>0669</t>
  </si>
  <si>
    <t>0670</t>
  </si>
  <si>
    <t>------</t>
  </si>
  <si>
    <t>0818</t>
  </si>
  <si>
    <t xml:space="preserve">    ------</t>
  </si>
  <si>
    <t>0954</t>
  </si>
  <si>
    <t>0239</t>
  </si>
  <si>
    <t>0366</t>
  </si>
  <si>
    <t>0476</t>
  </si>
  <si>
    <t>0585</t>
  </si>
  <si>
    <t>0726</t>
  </si>
  <si>
    <t>0847</t>
  </si>
  <si>
    <t>0966</t>
  </si>
  <si>
    <t>0069</t>
  </si>
  <si>
    <t>0195</t>
  </si>
  <si>
    <t>0290</t>
  </si>
  <si>
    <t>0386</t>
  </si>
  <si>
    <t>0521</t>
  </si>
  <si>
    <t>0636</t>
  </si>
  <si>
    <t>0772</t>
  </si>
  <si>
    <t>0881</t>
  </si>
  <si>
    <t>0068</t>
  </si>
  <si>
    <t>0155</t>
  </si>
  <si>
    <t>0257</t>
  </si>
  <si>
    <t>0244 modif por 0266</t>
  </si>
  <si>
    <t xml:space="preserve"> ----</t>
  </si>
  <si>
    <t>0567</t>
  </si>
  <si>
    <t>0663</t>
  </si>
  <si>
    <t>0803</t>
  </si>
  <si>
    <t>0948</t>
  </si>
  <si>
    <t xml:space="preserve"> 29-Jul-05</t>
  </si>
  <si>
    <t xml:space="preserve"> 31-Ago-05</t>
  </si>
  <si>
    <t xml:space="preserve"> 30-Sep-05</t>
  </si>
  <si>
    <t xml:space="preserve"> 31-Oct-05</t>
  </si>
  <si>
    <t>0008</t>
  </si>
  <si>
    <t xml:space="preserve"> 30-Nov-05</t>
  </si>
  <si>
    <t xml:space="preserve"> 30-Dic-05</t>
  </si>
  <si>
    <t>0206</t>
  </si>
  <si>
    <t xml:space="preserve"> 31-Ene-06</t>
  </si>
  <si>
    <t>0349</t>
  </si>
  <si>
    <t xml:space="preserve"> 28-Feb-06</t>
  </si>
  <si>
    <t xml:space="preserve"> 31-Mar-06</t>
  </si>
  <si>
    <t>0748</t>
  </si>
  <si>
    <t>0887</t>
  </si>
  <si>
    <t>1305</t>
  </si>
  <si>
    <t>COMERCIAL</t>
  </si>
  <si>
    <t>CONSUMO</t>
  </si>
  <si>
    <t>MICROCREDITO</t>
  </si>
  <si>
    <t>CRÉDITO COMERCIAL Y DE CONSUMO</t>
  </si>
  <si>
    <t>CRÉDITO DE CONSUMO Y ORDINARIO</t>
  </si>
  <si>
    <t>MICROCRÉDITO</t>
  </si>
  <si>
    <t>CONSUMO DE BAJO MONTO</t>
  </si>
  <si>
    <t>0428</t>
  </si>
  <si>
    <t>1086</t>
  </si>
  <si>
    <t>1742</t>
  </si>
  <si>
    <t>2366</t>
  </si>
  <si>
    <t>0474</t>
  </si>
  <si>
    <t>1011</t>
  </si>
  <si>
    <t>1555</t>
  </si>
  <si>
    <t>2163</t>
  </si>
  <si>
    <t>0937</t>
  </si>
  <si>
    <t>0699</t>
  </si>
  <si>
    <t>0487</t>
  </si>
  <si>
    <t>2336</t>
  </si>
  <si>
    <t>0465</t>
  </si>
  <si>
    <t>0984</t>
  </si>
  <si>
    <t>2200</t>
  </si>
  <si>
    <t>0605</t>
  </si>
  <si>
    <t>1192</t>
  </si>
  <si>
    <t>1779</t>
  </si>
  <si>
    <t>2372</t>
  </si>
  <si>
    <t>0503</t>
  </si>
  <si>
    <t>1707</t>
  </si>
  <si>
    <t>0369</t>
  </si>
  <si>
    <t>0913</t>
  </si>
  <si>
    <t>0334</t>
  </si>
  <si>
    <t>0811</t>
  </si>
  <si>
    <t>Calculo de intereses moratorios (IBC x 1.5)</t>
  </si>
  <si>
    <t>Monto sobre el cual se calculan intereses moratorios</t>
  </si>
  <si>
    <t>Fecha a partir de la cual se calculan intereses</t>
  </si>
  <si>
    <t>Fecha hasta la cual se calculan intereses</t>
  </si>
  <si>
    <t>Total dias</t>
  </si>
  <si>
    <t>Calculo de intereses</t>
  </si>
  <si>
    <t>Resolución Superfinanciera</t>
  </si>
  <si>
    <t>IBC x 1.5</t>
  </si>
  <si>
    <t>IBC diario</t>
  </si>
  <si>
    <t>Días del periodo</t>
  </si>
  <si>
    <t>Total intereses del periodo</t>
  </si>
  <si>
    <t>No.</t>
  </si>
  <si>
    <t>Fecha</t>
  </si>
  <si>
    <t>Desde</t>
  </si>
  <si>
    <t>Hasta</t>
  </si>
  <si>
    <t>IBC</t>
  </si>
  <si>
    <t>TOTAL INTERESES</t>
  </si>
  <si>
    <t>0488</t>
  </si>
  <si>
    <t>0907</t>
  </si>
  <si>
    <t>1298</t>
  </si>
  <si>
    <t>1447</t>
  </si>
  <si>
    <t>1619</t>
  </si>
  <si>
    <t>1890</t>
  </si>
  <si>
    <t>0131</t>
  </si>
  <si>
    <t>0259</t>
  </si>
  <si>
    <t>0398</t>
  </si>
  <si>
    <t xml:space="preserve"> </t>
  </si>
  <si>
    <t>0527</t>
  </si>
  <si>
    <t>0687</t>
  </si>
  <si>
    <t>1112</t>
  </si>
  <si>
    <t>1294</t>
  </si>
  <si>
    <t>1521</t>
  </si>
  <si>
    <t>1708</t>
  </si>
  <si>
    <t>1872</t>
  </si>
  <si>
    <t>0111</t>
  </si>
  <si>
    <t>0263</t>
  </si>
  <si>
    <t>389</t>
  </si>
  <si>
    <t>0574</t>
  </si>
  <si>
    <t>0697</t>
  </si>
  <si>
    <t>0829</t>
  </si>
  <si>
    <t>1018</t>
  </si>
  <si>
    <t>1145</t>
  </si>
  <si>
    <t>CÁLCULO INTERESES MORATORIOS</t>
  </si>
  <si>
    <t>CAPITAL</t>
  </si>
  <si>
    <t>TOTAL</t>
  </si>
  <si>
    <t>INTERESES MORA</t>
  </si>
  <si>
    <t>1474</t>
  </si>
  <si>
    <t>1603</t>
  </si>
  <si>
    <t>0205</t>
  </si>
  <si>
    <t>1293</t>
  </si>
  <si>
    <t>0351</t>
  </si>
  <si>
    <t>0437</t>
  </si>
  <si>
    <t>0505</t>
  </si>
  <si>
    <t>0685</t>
  </si>
  <si>
    <t>0769</t>
  </si>
  <si>
    <t>0869</t>
  </si>
  <si>
    <t>0947</t>
  </si>
  <si>
    <t>1034</t>
  </si>
  <si>
    <t>1215</t>
  </si>
  <si>
    <t>0064</t>
  </si>
  <si>
    <t>0161</t>
  </si>
  <si>
    <t>0305</t>
  </si>
  <si>
    <t>0407</t>
  </si>
  <si>
    <t>0509</t>
  </si>
  <si>
    <t>0622</t>
  </si>
  <si>
    <t>0804</t>
  </si>
  <si>
    <t>0931</t>
  </si>
  <si>
    <t>1095</t>
  </si>
  <si>
    <t>1259</t>
  </si>
  <si>
    <t>1405</t>
  </si>
  <si>
    <t>1597</t>
  </si>
  <si>
    <t>0143</t>
  </si>
  <si>
    <t>0256</t>
  </si>
  <si>
    <t>0382</t>
  </si>
  <si>
    <t>0498</t>
  </si>
  <si>
    <t>0617</t>
  </si>
  <si>
    <t>0801</t>
  </si>
  <si>
    <t>0973</t>
  </si>
  <si>
    <t>1126</t>
  </si>
  <si>
    <t>1327</t>
  </si>
  <si>
    <t>1537</t>
  </si>
  <si>
    <t>1715</t>
  </si>
  <si>
    <t>1968</t>
  </si>
  <si>
    <t>0100</t>
  </si>
  <si>
    <t>0236</t>
  </si>
  <si>
    <t>0472</t>
  </si>
  <si>
    <t>0766</t>
  </si>
  <si>
    <t>0606</t>
  </si>
  <si>
    <t>0475</t>
  </si>
  <si>
    <t>0945</t>
  </si>
  <si>
    <t>1520</t>
  </si>
  <si>
    <t>CRÉDITO POPULAR PRODUCTIVO RURAL</t>
  </si>
  <si>
    <t>CRÉDITO POPULAR PRODUCTIVO URBANO</t>
  </si>
  <si>
    <t>CRÉDITO PRODUCTIVO RURAL</t>
  </si>
  <si>
    <t>CRÉDITO PRODUCTIVO URBANO</t>
  </si>
  <si>
    <t>CRÉDITO PRODUCTIVO DE MAYOR MONTO</t>
  </si>
  <si>
    <t>1090</t>
  </si>
  <si>
    <t>1328</t>
  </si>
  <si>
    <t>1801</t>
  </si>
  <si>
    <t>2074</t>
  </si>
  <si>
    <t>2331</t>
  </si>
  <si>
    <t>0150</t>
  </si>
  <si>
    <t xml:space="preserve"> 0400</t>
  </si>
  <si>
    <t xml:space="preserve"> 0598</t>
  </si>
  <si>
    <t xml:space="preserve"> 0872</t>
  </si>
  <si>
    <t>1143</t>
  </si>
  <si>
    <t>1308</t>
  </si>
  <si>
    <t>1519</t>
  </si>
  <si>
    <t>1688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</si>
</sst>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General_)"/>
    <numFmt numFmtId="166" formatCode="_-&quot;$&quot;* #,##0_-;\-&quot;$&quot;* #,##0_-;_-&quot;$&quot;* &quot;-&quot;??_-;_-@_-"/>
    <numFmt numFmtId="167" formatCode="0.000%"/>
    <numFmt numFmtId="168" formatCode="0.0000%"/>
    <numFmt numFmtId="169" formatCode="0.0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Helv"/>
    </font>
    <font>
      <b/>
      <sz val="12"/>
      <name val="Arial"/>
      <family val="2"/>
    </font>
    <font>
      <sz val="12"/>
      <name val="Arial"/>
      <family val="2"/>
    </font>
    <font>
      <b/>
      <sz val="12"/>
      <name val="Helv"/>
    </font>
    <font>
      <b/>
      <sz val="10"/>
      <name val="Arial"/>
      <family val="2"/>
    </font>
    <font>
      <sz val="10"/>
      <color indexed="8"/>
      <name val="Arial"/>
      <family val="2"/>
    </font>
    <font>
      <b/>
      <sz val="10"/>
      <color theme="0"/>
      <name val="Arial"/>
      <family val="2"/>
    </font>
    <font>
      <sz val="10"/>
      <color theme="0"/>
      <name val="Arial"/>
      <family val="2"/>
    </font>
    <font>
      <sz val="10"/>
      <name val="Arial"/>
      <family val="2"/>
    </font>
    <font>
      <b/>
      <sz val="11"/>
      <color theme="1"/>
      <name val="Arial"/>
      <family val="2"/>
    </font>
    <font>
      <sz val="12"/>
      <color theme="1"/>
      <name val="Arial"/>
      <family val="2"/>
    </font>
    <font>
      <b/>
      <sz val="12"/>
      <color theme="1"/>
      <name val="Arial"/>
      <family val="2"/>
    </font>
    <font>
      <b/>
      <sz val="10"/>
      <name val="Helv"/>
    </font>
    <font>
      <sz val="8"/>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solid">
        <fgColor rgb="FFBFBFBF"/>
        <bgColor indexed="64"/>
      </patternFill>
    </fill>
    <fill>
      <patternFill patternType="solid">
        <fgColor rgb="FFFFFF00"/>
        <bgColor indexed="64"/>
      </patternFill>
    </fill>
  </fills>
  <borders count="12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8"/>
      </left>
      <right style="thin">
        <color indexed="8"/>
      </right>
      <top style="double">
        <color indexed="8"/>
      </top>
      <bottom/>
      <diagonal/>
    </border>
    <border>
      <left/>
      <right style="thin">
        <color indexed="8"/>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thin">
        <color indexed="8"/>
      </right>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8"/>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double">
        <color indexed="8"/>
      </bottom>
      <diagonal/>
    </border>
    <border>
      <left style="thin">
        <color indexed="8"/>
      </left>
      <right style="double">
        <color indexed="8"/>
      </right>
      <top/>
      <bottom/>
      <diagonal/>
    </border>
    <border>
      <left style="double">
        <color indexed="8"/>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double">
        <color indexed="64"/>
      </right>
      <top style="thin">
        <color indexed="8"/>
      </top>
      <bottom style="thin">
        <color indexed="8"/>
      </bottom>
      <diagonal/>
    </border>
    <border>
      <left/>
      <right style="double">
        <color indexed="64"/>
      </right>
      <top style="thin">
        <color indexed="8"/>
      </top>
      <bottom style="thin">
        <color indexed="8"/>
      </bottom>
      <diagonal/>
    </border>
    <border>
      <left style="double">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double">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double">
        <color indexed="8"/>
      </right>
      <top style="thin">
        <color indexed="8"/>
      </top>
      <bottom style="thin">
        <color indexed="8"/>
      </bottom>
      <diagonal/>
    </border>
    <border>
      <left style="dashed">
        <color indexed="64"/>
      </left>
      <right style="dashed">
        <color indexed="64"/>
      </right>
      <top style="thin">
        <color indexed="8"/>
      </top>
      <bottom style="thin">
        <color indexed="8"/>
      </bottom>
      <diagonal/>
    </border>
    <border>
      <left/>
      <right style="thin">
        <color indexed="64"/>
      </right>
      <top style="thin">
        <color indexed="8"/>
      </top>
      <bottom style="thin">
        <color indexed="8"/>
      </bottom>
      <diagonal/>
    </border>
    <border>
      <left style="double">
        <color indexed="64"/>
      </left>
      <right style="thin">
        <color indexed="64"/>
      </right>
      <top style="thin">
        <color indexed="8"/>
      </top>
      <bottom style="thin">
        <color indexed="8"/>
      </bottom>
      <diagonal/>
    </border>
    <border>
      <left style="double">
        <color indexed="64"/>
      </left>
      <right style="thin">
        <color indexed="64"/>
      </right>
      <top style="thin">
        <color indexed="8"/>
      </top>
      <bottom style="double">
        <color indexed="64"/>
      </bottom>
      <diagonal/>
    </border>
    <border>
      <left style="thin">
        <color indexed="64"/>
      </left>
      <right style="thin">
        <color indexed="64"/>
      </right>
      <top style="thin">
        <color indexed="8"/>
      </top>
      <bottom style="double">
        <color indexed="64"/>
      </bottom>
      <diagonal/>
    </border>
    <border>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8"/>
      </right>
      <top style="thin">
        <color indexed="64"/>
      </top>
      <bottom style="double">
        <color indexed="64"/>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double">
        <color indexed="8"/>
      </right>
      <top style="double">
        <color indexed="8"/>
      </top>
      <bottom style="thin">
        <color indexed="64"/>
      </bottom>
      <diagonal/>
    </border>
    <border>
      <left/>
      <right/>
      <top style="double">
        <color indexed="64"/>
      </top>
      <bottom/>
      <diagonal/>
    </border>
    <border>
      <left/>
      <right style="thin">
        <color indexed="8"/>
      </right>
      <top style="double">
        <color indexed="64"/>
      </top>
      <bottom/>
      <diagonal/>
    </border>
    <border>
      <left style="double">
        <color indexed="64"/>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8"/>
      </right>
      <top style="thin">
        <color indexed="8"/>
      </top>
      <bottom style="thin">
        <color indexed="8"/>
      </bottom>
      <diagonal/>
    </border>
    <border>
      <left style="double">
        <color indexed="64"/>
      </left>
      <right style="thin">
        <color indexed="8"/>
      </right>
      <top/>
      <bottom/>
      <diagonal/>
    </border>
    <border>
      <left style="thin">
        <color indexed="8"/>
      </left>
      <right style="thin">
        <color indexed="8"/>
      </right>
      <top style="thin">
        <color indexed="64"/>
      </top>
      <bottom/>
      <diagonal/>
    </border>
    <border>
      <left style="thin">
        <color indexed="64"/>
      </left>
      <right style="double">
        <color indexed="64"/>
      </right>
      <top style="thin">
        <color indexed="8"/>
      </top>
      <bottom style="double">
        <color indexed="64"/>
      </bottom>
      <diagonal/>
    </border>
    <border>
      <left style="double">
        <color indexed="64"/>
      </left>
      <right style="thin">
        <color indexed="8"/>
      </right>
      <top style="thin">
        <color indexed="64"/>
      </top>
      <bottom/>
      <diagonal/>
    </border>
    <border>
      <left style="thin">
        <color indexed="8"/>
      </left>
      <right/>
      <top/>
      <bottom/>
      <diagonal/>
    </border>
    <border>
      <left style="thin">
        <color indexed="8"/>
      </left>
      <right style="thin">
        <color indexed="8"/>
      </right>
      <top style="thin">
        <color indexed="64"/>
      </top>
      <bottom style="thin">
        <color indexed="64"/>
      </bottom>
      <diagonal/>
    </border>
    <border>
      <left style="double">
        <color indexed="8"/>
      </left>
      <right/>
      <top style="thin">
        <color indexed="8"/>
      </top>
      <bottom/>
      <diagonal/>
    </border>
    <border>
      <left style="double">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double">
        <color indexed="8"/>
      </right>
      <top style="thin">
        <color indexed="8"/>
      </top>
      <bottom/>
      <diagonal/>
    </border>
    <border>
      <left style="double">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double">
        <color indexed="64"/>
      </right>
      <top style="thin">
        <color indexed="64"/>
      </top>
      <bottom style="thin">
        <color indexed="64"/>
      </bottom>
      <diagonal/>
    </border>
    <border>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diagonal/>
    </border>
    <border>
      <left style="thin">
        <color indexed="8"/>
      </left>
      <right style="double">
        <color indexed="64"/>
      </right>
      <top style="thin">
        <color indexed="64"/>
      </top>
      <bottom/>
      <diagonal/>
    </border>
    <border>
      <left style="thin">
        <color indexed="8"/>
      </left>
      <right style="double">
        <color indexed="8"/>
      </right>
      <top style="thin">
        <color indexed="64"/>
      </top>
      <bottom style="thin">
        <color indexed="64"/>
      </bottom>
      <diagonal/>
    </border>
    <border>
      <left style="thin">
        <color indexed="8"/>
      </left>
      <right style="double">
        <color indexed="8"/>
      </right>
      <top/>
      <bottom style="thin">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64"/>
      </right>
      <top style="thin">
        <color indexed="64"/>
      </top>
      <bottom style="double">
        <color indexed="64"/>
      </bottom>
      <diagonal/>
    </border>
    <border>
      <left style="thin">
        <color indexed="8"/>
      </left>
      <right style="double">
        <color indexed="8"/>
      </right>
      <top style="thin">
        <color indexed="64"/>
      </top>
      <bottom style="double">
        <color indexed="64"/>
      </bottom>
      <diagonal/>
    </border>
    <border>
      <left style="thin">
        <color indexed="8"/>
      </left>
      <right style="thin">
        <color indexed="8"/>
      </right>
      <top style="double">
        <color indexed="8"/>
      </top>
      <bottom/>
      <diagonal/>
    </border>
    <border>
      <left style="thin">
        <color indexed="8"/>
      </left>
      <right style="double">
        <color indexed="8"/>
      </right>
      <top style="thin">
        <color indexed="64"/>
      </top>
      <bottom/>
      <diagonal/>
    </border>
    <border>
      <left style="double">
        <color indexed="64"/>
      </left>
      <right style="thin">
        <color indexed="8"/>
      </right>
      <top style="double">
        <color indexed="64"/>
      </top>
      <bottom/>
      <diagonal/>
    </border>
    <border>
      <left style="double">
        <color indexed="64"/>
      </left>
      <right style="thin">
        <color indexed="8"/>
      </right>
      <top/>
      <bottom style="thin">
        <color indexed="8"/>
      </bottom>
      <diagonal/>
    </border>
    <border>
      <left style="thin">
        <color indexed="8"/>
      </left>
      <right style="thin">
        <color indexed="8"/>
      </right>
      <top style="double">
        <color indexed="64"/>
      </top>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style="thin">
        <color indexed="8"/>
      </left>
      <right/>
      <top style="double">
        <color indexed="64"/>
      </top>
      <bottom/>
      <diagonal/>
    </border>
    <border>
      <left/>
      <right style="double">
        <color indexed="64"/>
      </right>
      <top style="double">
        <color indexed="64"/>
      </top>
      <bottom/>
      <diagonal/>
    </border>
    <border>
      <left style="thin">
        <color indexed="64"/>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8"/>
      </left>
      <right/>
      <top style="double">
        <color indexed="8"/>
      </top>
      <bottom/>
      <diagonal/>
    </border>
    <border>
      <left/>
      <right style="double">
        <color indexed="64"/>
      </right>
      <top/>
      <bottom/>
      <diagonal/>
    </border>
  </borders>
  <cellStyleXfs count="10">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5" fontId="4" fillId="0" borderId="0"/>
    <xf numFmtId="9" fontId="3" fillId="0" borderId="0" applyFont="0" applyFill="0" applyBorder="0" applyAlignment="0" applyProtection="0"/>
    <xf numFmtId="0" fontId="12" fillId="0" borderId="0"/>
    <xf numFmtId="164" fontId="1" fillId="0" borderId="0" applyFont="0" applyFill="0" applyBorder="0" applyAlignment="0" applyProtection="0"/>
    <xf numFmtId="42" fontId="1" fillId="0" borderId="0" applyFont="0" applyFill="0" applyBorder="0" applyAlignment="0" applyProtection="0"/>
    <xf numFmtId="9" fontId="3" fillId="0" borderId="0" applyFont="0" applyFill="0" applyBorder="0" applyAlignment="0" applyProtection="0"/>
  </cellStyleXfs>
  <cellXfs count="451">
    <xf numFmtId="0" fontId="0" fillId="0" borderId="0" xfId="0"/>
    <xf numFmtId="14" fontId="0" fillId="0" borderId="0" xfId="0" applyNumberFormat="1"/>
    <xf numFmtId="41" fontId="0" fillId="0" borderId="0" xfId="1" applyFont="1"/>
    <xf numFmtId="14" fontId="0" fillId="0" borderId="0" xfId="1" applyNumberFormat="1" applyFont="1"/>
    <xf numFmtId="2" fontId="0" fillId="0" borderId="0" xfId="0" applyNumberFormat="1"/>
    <xf numFmtId="9" fontId="0" fillId="0" borderId="0" xfId="2" applyFont="1"/>
    <xf numFmtId="0" fontId="0" fillId="0" borderId="0" xfId="0" applyAlignment="1">
      <alignment horizontal="center" vertical="center" wrapText="1"/>
    </xf>
    <xf numFmtId="41" fontId="0" fillId="0" borderId="0" xfId="1" applyFont="1" applyAlignment="1">
      <alignment horizontal="center" vertical="center" wrapText="1"/>
    </xf>
    <xf numFmtId="165" fontId="4" fillId="0" borderId="0" xfId="4"/>
    <xf numFmtId="165" fontId="6" fillId="0" borderId="0" xfId="4" applyFont="1"/>
    <xf numFmtId="165" fontId="7" fillId="0" borderId="0" xfId="4" applyFont="1"/>
    <xf numFmtId="165" fontId="3" fillId="0" borderId="0" xfId="4" applyFont="1"/>
    <xf numFmtId="165" fontId="3" fillId="0" borderId="16" xfId="4" applyFont="1" applyBorder="1" applyAlignment="1">
      <alignment horizontal="centerContinuous"/>
    </xf>
    <xf numFmtId="165" fontId="3" fillId="0" borderId="15" xfId="4" applyFont="1" applyBorder="1" applyAlignment="1">
      <alignment horizontal="centerContinuous"/>
    </xf>
    <xf numFmtId="165" fontId="3" fillId="0" borderId="17" xfId="4" applyFont="1" applyBorder="1" applyAlignment="1">
      <alignment horizontal="centerContinuous"/>
    </xf>
    <xf numFmtId="165" fontId="3" fillId="0" borderId="23" xfId="4" quotePrefix="1" applyFont="1" applyBorder="1" applyAlignment="1">
      <alignment horizontal="center" wrapText="1"/>
    </xf>
    <xf numFmtId="165" fontId="3" fillId="0" borderId="21" xfId="4" applyFont="1" applyBorder="1" applyAlignment="1">
      <alignment horizontal="left"/>
    </xf>
    <xf numFmtId="10" fontId="3" fillId="0" borderId="21" xfId="4" applyNumberFormat="1" applyFont="1" applyBorder="1" applyAlignment="1">
      <alignment horizontal="centerContinuous"/>
    </xf>
    <xf numFmtId="165" fontId="3" fillId="0" borderId="22" xfId="4" applyFont="1" applyBorder="1" applyAlignment="1">
      <alignment horizontal="center"/>
    </xf>
    <xf numFmtId="165" fontId="3" fillId="0" borderId="21" xfId="4" applyFont="1" applyBorder="1" applyAlignment="1">
      <alignment horizontal="centerContinuous"/>
    </xf>
    <xf numFmtId="165" fontId="3" fillId="0" borderId="22" xfId="4" applyFont="1" applyBorder="1" applyAlignment="1">
      <alignment horizontal="centerContinuous"/>
    </xf>
    <xf numFmtId="165" fontId="3" fillId="0" borderId="35" xfId="4" applyFont="1" applyBorder="1" applyAlignment="1">
      <alignment horizontal="left"/>
    </xf>
    <xf numFmtId="10" fontId="3" fillId="0" borderId="22" xfId="4" applyNumberFormat="1" applyFont="1" applyBorder="1" applyAlignment="1">
      <alignment horizontal="center"/>
    </xf>
    <xf numFmtId="165" fontId="3" fillId="0" borderId="23" xfId="4" applyFont="1" applyBorder="1" applyAlignment="1">
      <alignment horizontal="center" wrapText="1"/>
    </xf>
    <xf numFmtId="165" fontId="3" fillId="0" borderId="26" xfId="4" quotePrefix="1" applyFont="1" applyBorder="1" applyAlignment="1">
      <alignment horizontal="center" wrapText="1"/>
    </xf>
    <xf numFmtId="165" fontId="3" fillId="0" borderId="26" xfId="4" applyFont="1" applyBorder="1" applyAlignment="1">
      <alignment horizontal="center" wrapText="1"/>
    </xf>
    <xf numFmtId="49" fontId="3" fillId="0" borderId="21" xfId="4" quotePrefix="1" applyNumberFormat="1" applyFont="1" applyBorder="1" applyAlignment="1">
      <alignment horizontal="left"/>
    </xf>
    <xf numFmtId="15" fontId="3" fillId="0" borderId="21" xfId="4" quotePrefix="1" applyNumberFormat="1" applyFont="1" applyBorder="1" applyAlignment="1">
      <alignment horizontal="left"/>
    </xf>
    <xf numFmtId="165" fontId="3" fillId="0" borderId="21" xfId="4" quotePrefix="1" applyFont="1" applyBorder="1" applyAlignment="1">
      <alignment horizontal="center"/>
    </xf>
    <xf numFmtId="10" fontId="3" fillId="0" borderId="21" xfId="4" quotePrefix="1" applyNumberFormat="1" applyFont="1" applyBorder="1" applyAlignment="1">
      <alignment horizontal="center"/>
    </xf>
    <xf numFmtId="165" fontId="3" fillId="0" borderId="21" xfId="4" quotePrefix="1" applyFont="1" applyBorder="1" applyAlignment="1">
      <alignment horizontal="left"/>
    </xf>
    <xf numFmtId="10" fontId="3" fillId="0" borderId="22" xfId="4" applyNumberFormat="1" applyFont="1" applyBorder="1" applyAlignment="1">
      <alignment horizontal="centerContinuous"/>
    </xf>
    <xf numFmtId="49" fontId="3" fillId="0" borderId="21" xfId="4" applyNumberFormat="1" applyFont="1" applyBorder="1" applyAlignment="1">
      <alignment horizontal="left"/>
    </xf>
    <xf numFmtId="15" fontId="3" fillId="0" borderId="21" xfId="4" applyNumberFormat="1" applyFont="1" applyBorder="1" applyAlignment="1">
      <alignment horizontal="left"/>
    </xf>
    <xf numFmtId="165" fontId="3" fillId="0" borderId="21" xfId="4" applyFont="1" applyBorder="1" applyAlignment="1">
      <alignment horizontal="center"/>
    </xf>
    <xf numFmtId="10" fontId="3" fillId="0" borderId="21" xfId="4" applyNumberFormat="1" applyFont="1" applyBorder="1" applyAlignment="1">
      <alignment horizontal="center"/>
    </xf>
    <xf numFmtId="49" fontId="3" fillId="0" borderId="23" xfId="4" applyNumberFormat="1" applyFont="1" applyBorder="1" applyAlignment="1">
      <alignment horizontal="center" wrapText="1"/>
    </xf>
    <xf numFmtId="10" fontId="3" fillId="0" borderId="22" xfId="4" quotePrefix="1" applyNumberFormat="1" applyFont="1" applyBorder="1" applyAlignment="1">
      <alignment horizontal="center"/>
    </xf>
    <xf numFmtId="165" fontId="9" fillId="0" borderId="26" xfId="4" quotePrefix="1" applyFont="1" applyBorder="1" applyAlignment="1">
      <alignment horizontal="center" wrapText="1"/>
    </xf>
    <xf numFmtId="165" fontId="3" fillId="0" borderId="22" xfId="4" quotePrefix="1" applyFont="1" applyBorder="1" applyAlignment="1">
      <alignment horizontal="center"/>
    </xf>
    <xf numFmtId="10" fontId="3" fillId="0" borderId="22" xfId="5" quotePrefix="1" applyNumberFormat="1" applyFont="1" applyBorder="1" applyAlignment="1" applyProtection="1">
      <alignment horizontal="center"/>
    </xf>
    <xf numFmtId="10" fontId="3" fillId="0" borderId="21" xfId="5" applyNumberFormat="1" applyFont="1" applyBorder="1" applyAlignment="1">
      <alignment horizontal="center"/>
    </xf>
    <xf numFmtId="10" fontId="3" fillId="0" borderId="21" xfId="5" quotePrefix="1" applyNumberFormat="1" applyFont="1" applyBorder="1" applyAlignment="1" applyProtection="1">
      <alignment horizontal="center"/>
    </xf>
    <xf numFmtId="15" fontId="3" fillId="0" borderId="36" xfId="4" applyNumberFormat="1" applyFont="1" applyBorder="1" applyAlignment="1">
      <alignment horizontal="left"/>
    </xf>
    <xf numFmtId="165" fontId="3" fillId="0" borderId="36" xfId="4" quotePrefix="1" applyFont="1" applyBorder="1" applyAlignment="1">
      <alignment horizontal="center"/>
    </xf>
    <xf numFmtId="10" fontId="3" fillId="0" borderId="37" xfId="4" quotePrefix="1" applyNumberFormat="1" applyFont="1" applyBorder="1" applyAlignment="1">
      <alignment horizontal="center"/>
    </xf>
    <xf numFmtId="15" fontId="3" fillId="0" borderId="35" xfId="4" applyNumberFormat="1" applyFont="1" applyBorder="1" applyAlignment="1">
      <alignment horizontal="left"/>
    </xf>
    <xf numFmtId="165" fontId="3" fillId="0" borderId="38" xfId="4" quotePrefix="1" applyFont="1" applyBorder="1" applyAlignment="1">
      <alignment horizontal="center"/>
    </xf>
    <xf numFmtId="10" fontId="3" fillId="0" borderId="36" xfId="5" quotePrefix="1" applyNumberFormat="1" applyFont="1" applyBorder="1" applyAlignment="1" applyProtection="1">
      <alignment horizontal="center"/>
    </xf>
    <xf numFmtId="165" fontId="3" fillId="0" borderId="39" xfId="4" quotePrefix="1" applyFont="1" applyBorder="1" applyAlignment="1">
      <alignment horizontal="center" wrapText="1"/>
    </xf>
    <xf numFmtId="10" fontId="3" fillId="0" borderId="40" xfId="5" quotePrefix="1" applyNumberFormat="1" applyFont="1" applyBorder="1" applyAlignment="1" applyProtection="1">
      <alignment horizontal="center"/>
    </xf>
    <xf numFmtId="165" fontId="3" fillId="0" borderId="37" xfId="4" quotePrefix="1" applyFont="1" applyBorder="1" applyAlignment="1">
      <alignment horizontal="center"/>
    </xf>
    <xf numFmtId="10" fontId="3" fillId="0" borderId="21" xfId="5" applyNumberFormat="1" applyFont="1" applyBorder="1" applyAlignment="1" applyProtection="1">
      <alignment horizontal="center"/>
    </xf>
    <xf numFmtId="165" fontId="3" fillId="0" borderId="41" xfId="4" quotePrefix="1" applyFont="1" applyBorder="1" applyAlignment="1">
      <alignment horizontal="center"/>
    </xf>
    <xf numFmtId="165" fontId="3" fillId="0" borderId="42" xfId="4" quotePrefix="1" applyFont="1" applyBorder="1" applyAlignment="1">
      <alignment horizontal="center"/>
    </xf>
    <xf numFmtId="165" fontId="3" fillId="0" borderId="43" xfId="4" quotePrefix="1" applyFont="1" applyBorder="1" applyAlignment="1">
      <alignment horizontal="center"/>
    </xf>
    <xf numFmtId="10" fontId="3" fillId="0" borderId="44" xfId="5" quotePrefix="1" applyNumberFormat="1" applyFont="1" applyBorder="1" applyAlignment="1" applyProtection="1">
      <alignment horizontal="center"/>
    </xf>
    <xf numFmtId="15" fontId="3" fillId="0" borderId="39" xfId="4" quotePrefix="1" applyNumberFormat="1" applyFont="1" applyBorder="1" applyAlignment="1">
      <alignment horizontal="center" wrapText="1"/>
    </xf>
    <xf numFmtId="0" fontId="3" fillId="0" borderId="39" xfId="4" quotePrefix="1" applyNumberFormat="1" applyFont="1" applyBorder="1" applyAlignment="1">
      <alignment horizontal="center" wrapText="1"/>
    </xf>
    <xf numFmtId="10" fontId="3" fillId="0" borderId="45" xfId="5" quotePrefix="1" applyNumberFormat="1" applyFont="1" applyBorder="1" applyAlignment="1" applyProtection="1">
      <alignment horizontal="center"/>
    </xf>
    <xf numFmtId="0" fontId="3" fillId="0" borderId="46" xfId="4" quotePrefix="1" applyNumberFormat="1" applyFont="1" applyBorder="1" applyAlignment="1">
      <alignment horizontal="center" wrapText="1"/>
    </xf>
    <xf numFmtId="10" fontId="3" fillId="0" borderId="36" xfId="4" applyNumberFormat="1" applyFont="1" applyBorder="1" applyAlignment="1">
      <alignment horizontal="center"/>
    </xf>
    <xf numFmtId="165" fontId="3" fillId="0" borderId="35" xfId="4" quotePrefix="1" applyFont="1" applyBorder="1" applyAlignment="1">
      <alignment horizontal="center"/>
    </xf>
    <xf numFmtId="0" fontId="3" fillId="0" borderId="46" xfId="4" applyNumberFormat="1" applyFont="1" applyBorder="1" applyAlignment="1">
      <alignment horizontal="center" wrapText="1"/>
    </xf>
    <xf numFmtId="0" fontId="3" fillId="0" borderId="47" xfId="4" quotePrefix="1" applyNumberFormat="1" applyFont="1" applyBorder="1" applyAlignment="1">
      <alignment horizontal="center" wrapText="1"/>
    </xf>
    <xf numFmtId="15" fontId="3" fillId="0" borderId="48" xfId="4" applyNumberFormat="1" applyFont="1" applyBorder="1" applyAlignment="1">
      <alignment horizontal="left"/>
    </xf>
    <xf numFmtId="15" fontId="3" fillId="0" borderId="49" xfId="4" applyNumberFormat="1" applyFont="1" applyBorder="1" applyAlignment="1">
      <alignment horizontal="left"/>
    </xf>
    <xf numFmtId="165" fontId="3" fillId="0" borderId="49" xfId="4" quotePrefix="1" applyFont="1" applyBorder="1" applyAlignment="1">
      <alignment horizontal="center"/>
    </xf>
    <xf numFmtId="10" fontId="3" fillId="0" borderId="48" xfId="4" applyNumberFormat="1" applyFont="1" applyBorder="1" applyAlignment="1">
      <alignment horizontal="center"/>
    </xf>
    <xf numFmtId="0" fontId="3" fillId="0" borderId="0" xfId="4" quotePrefix="1" applyNumberFormat="1" applyFont="1" applyAlignment="1">
      <alignment horizontal="right"/>
    </xf>
    <xf numFmtId="15" fontId="8" fillId="0" borderId="0" xfId="4" applyNumberFormat="1" applyFont="1" applyAlignment="1">
      <alignment horizontal="left"/>
    </xf>
    <xf numFmtId="165" fontId="8" fillId="0" borderId="0" xfId="4" quotePrefix="1" applyFont="1" applyAlignment="1">
      <alignment horizontal="center"/>
    </xf>
    <xf numFmtId="10" fontId="8" fillId="0" borderId="0" xfId="4" applyNumberFormat="1" applyFont="1" applyAlignment="1">
      <alignment horizontal="center"/>
    </xf>
    <xf numFmtId="165" fontId="3" fillId="0" borderId="28" xfId="4" quotePrefix="1" applyFont="1" applyBorder="1" applyAlignment="1">
      <alignment horizontal="center"/>
    </xf>
    <xf numFmtId="15" fontId="8" fillId="0" borderId="50" xfId="4" applyNumberFormat="1" applyFont="1" applyBorder="1" applyAlignment="1">
      <alignment horizontal="left"/>
    </xf>
    <xf numFmtId="15" fontId="8" fillId="0" borderId="51" xfId="4" applyNumberFormat="1" applyFont="1" applyBorder="1" applyAlignment="1">
      <alignment horizontal="left"/>
    </xf>
    <xf numFmtId="15" fontId="8" fillId="0" borderId="52" xfId="4" applyNumberFormat="1" applyFont="1" applyBorder="1" applyAlignment="1">
      <alignment horizontal="left"/>
    </xf>
    <xf numFmtId="10" fontId="8" fillId="0" borderId="27" xfId="4" applyNumberFormat="1" applyFont="1" applyBorder="1" applyAlignment="1">
      <alignment horizontal="center"/>
    </xf>
    <xf numFmtId="10" fontId="8" fillId="0" borderId="27" xfId="4" applyNumberFormat="1" applyFont="1" applyBorder="1" applyAlignment="1">
      <alignment horizontal="centerContinuous"/>
    </xf>
    <xf numFmtId="10" fontId="8" fillId="0" borderId="32" xfId="4" applyNumberFormat="1" applyFont="1" applyBorder="1" applyAlignment="1">
      <alignment horizontal="centerContinuous"/>
    </xf>
    <xf numFmtId="165" fontId="3" fillId="0" borderId="0" xfId="4" quotePrefix="1" applyFont="1" applyAlignment="1">
      <alignment horizontal="left"/>
    </xf>
    <xf numFmtId="165" fontId="3" fillId="0" borderId="0" xfId="4" quotePrefix="1" applyFont="1" applyAlignment="1">
      <alignment horizontal="center"/>
    </xf>
    <xf numFmtId="165" fontId="3" fillId="0" borderId="53" xfId="4" applyFont="1" applyBorder="1" applyAlignment="1">
      <alignment horizontal="centerContinuous"/>
    </xf>
    <xf numFmtId="165" fontId="3" fillId="0" borderId="54" xfId="4" applyFont="1" applyBorder="1" applyAlignment="1">
      <alignment horizontal="centerContinuous"/>
    </xf>
    <xf numFmtId="165" fontId="3" fillId="0" borderId="55" xfId="4" applyFont="1" applyBorder="1" applyAlignment="1">
      <alignment horizontal="centerContinuous"/>
    </xf>
    <xf numFmtId="10" fontId="8" fillId="0" borderId="0" xfId="4" applyNumberFormat="1" applyFont="1" applyAlignment="1">
      <alignment horizontal="centerContinuous"/>
    </xf>
    <xf numFmtId="165" fontId="3" fillId="0" borderId="56" xfId="4" applyFont="1" applyBorder="1" applyAlignment="1">
      <alignment horizontal="centerContinuous"/>
    </xf>
    <xf numFmtId="165" fontId="3" fillId="0" borderId="57" xfId="4" applyFont="1" applyBorder="1" applyAlignment="1">
      <alignment horizontal="centerContinuous"/>
    </xf>
    <xf numFmtId="165" fontId="3" fillId="0" borderId="58" xfId="4" quotePrefix="1" applyFont="1" applyBorder="1" applyAlignment="1">
      <alignment horizontal="center"/>
    </xf>
    <xf numFmtId="15" fontId="8" fillId="0" borderId="59" xfId="4" applyNumberFormat="1" applyFont="1" applyBorder="1" applyAlignment="1">
      <alignment horizontal="left"/>
    </xf>
    <xf numFmtId="15" fontId="8" fillId="0" borderId="2" xfId="4" applyNumberFormat="1" applyFont="1" applyBorder="1" applyAlignment="1">
      <alignment horizontal="left"/>
    </xf>
    <xf numFmtId="15" fontId="8" fillId="0" borderId="60" xfId="4" applyNumberFormat="1" applyFont="1" applyBorder="1" applyAlignment="1">
      <alignment horizontal="left"/>
    </xf>
    <xf numFmtId="165" fontId="3" fillId="0" borderId="61" xfId="4" quotePrefix="1" applyFont="1" applyBorder="1" applyAlignment="1">
      <alignment horizontal="center"/>
    </xf>
    <xf numFmtId="165" fontId="3" fillId="0" borderId="62" xfId="4" quotePrefix="1" applyFont="1" applyBorder="1" applyAlignment="1">
      <alignment horizontal="center"/>
    </xf>
    <xf numFmtId="15" fontId="8" fillId="0" borderId="3" xfId="4" applyNumberFormat="1" applyFont="1" applyBorder="1" applyAlignment="1">
      <alignment horizontal="left"/>
    </xf>
    <xf numFmtId="15" fontId="8" fillId="0" borderId="12" xfId="4" applyNumberFormat="1" applyFont="1" applyBorder="1" applyAlignment="1">
      <alignment horizontal="left"/>
    </xf>
    <xf numFmtId="165" fontId="3" fillId="0" borderId="63" xfId="4" quotePrefix="1" applyFont="1" applyBorder="1" applyAlignment="1">
      <alignment horizontal="center"/>
    </xf>
    <xf numFmtId="15" fontId="8" fillId="0" borderId="13" xfId="4" applyNumberFormat="1" applyFont="1" applyBorder="1" applyAlignment="1">
      <alignment horizontal="left"/>
    </xf>
    <xf numFmtId="15" fontId="8" fillId="0" borderId="7" xfId="4" applyNumberFormat="1" applyFont="1" applyBorder="1" applyAlignment="1">
      <alignment horizontal="left"/>
    </xf>
    <xf numFmtId="165" fontId="3" fillId="0" borderId="46" xfId="4" quotePrefix="1" applyFont="1" applyBorder="1" applyAlignment="1">
      <alignment horizontal="center"/>
    </xf>
    <xf numFmtId="15" fontId="8" fillId="0" borderId="36" xfId="4" applyNumberFormat="1" applyFont="1" applyBorder="1" applyAlignment="1">
      <alignment horizontal="left"/>
    </xf>
    <xf numFmtId="15" fontId="8" fillId="0" borderId="45" xfId="4" applyNumberFormat="1" applyFont="1" applyBorder="1" applyAlignment="1">
      <alignment horizontal="left"/>
    </xf>
    <xf numFmtId="15" fontId="8" fillId="0" borderId="24" xfId="4" applyNumberFormat="1" applyFont="1" applyBorder="1" applyAlignment="1">
      <alignment horizontal="left"/>
    </xf>
    <xf numFmtId="10" fontId="8" fillId="0" borderId="24" xfId="4" applyNumberFormat="1" applyFont="1" applyBorder="1" applyAlignment="1">
      <alignment horizontal="center" vertical="center" wrapText="1"/>
    </xf>
    <xf numFmtId="165" fontId="3" fillId="0" borderId="64" xfId="4" quotePrefix="1" applyFont="1" applyBorder="1" applyAlignment="1">
      <alignment horizontal="center"/>
    </xf>
    <xf numFmtId="15" fontId="8" fillId="0" borderId="21" xfId="4" applyNumberFormat="1" applyFont="1" applyBorder="1" applyAlignment="1">
      <alignment horizontal="left"/>
    </xf>
    <xf numFmtId="10" fontId="8" fillId="0" borderId="21" xfId="4" applyNumberFormat="1" applyFont="1" applyBorder="1" applyAlignment="1">
      <alignment horizontal="center" vertical="center" wrapText="1"/>
    </xf>
    <xf numFmtId="165" fontId="3" fillId="0" borderId="65" xfId="4" quotePrefix="1" applyFont="1" applyBorder="1" applyAlignment="1">
      <alignment horizontal="center"/>
    </xf>
    <xf numFmtId="15" fontId="8" fillId="0" borderId="29" xfId="4" applyNumberFormat="1" applyFont="1" applyBorder="1" applyAlignment="1">
      <alignment horizontal="left"/>
    </xf>
    <xf numFmtId="15" fontId="8" fillId="0" borderId="66" xfId="4" applyNumberFormat="1" applyFont="1" applyBorder="1" applyAlignment="1">
      <alignment horizontal="left"/>
    </xf>
    <xf numFmtId="10" fontId="8" fillId="4" borderId="24" xfId="4" applyNumberFormat="1" applyFont="1" applyFill="1" applyBorder="1" applyAlignment="1">
      <alignment horizontal="center" vertical="center" wrapText="1"/>
    </xf>
    <xf numFmtId="165" fontId="8" fillId="0" borderId="0" xfId="4" applyFont="1"/>
    <xf numFmtId="165" fontId="3" fillId="0" borderId="37" xfId="4" applyFont="1" applyBorder="1" applyAlignment="1">
      <alignment horizontal="center"/>
    </xf>
    <xf numFmtId="165" fontId="8" fillId="0" borderId="37" xfId="4" applyFont="1" applyBorder="1" applyAlignment="1">
      <alignment horizontal="center"/>
    </xf>
    <xf numFmtId="165" fontId="8" fillId="0" borderId="67" xfId="4" applyFont="1" applyBorder="1" applyAlignment="1">
      <alignment horizontal="center"/>
    </xf>
    <xf numFmtId="165" fontId="8" fillId="0" borderId="0" xfId="4" applyFont="1" applyAlignment="1">
      <alignment horizontal="center"/>
    </xf>
    <xf numFmtId="165" fontId="3" fillId="0" borderId="0" xfId="4" applyFont="1" applyAlignment="1">
      <alignment horizontal="center" vertical="center" wrapText="1"/>
    </xf>
    <xf numFmtId="165" fontId="3" fillId="0" borderId="68" xfId="4" applyFont="1" applyBorder="1" applyAlignment="1">
      <alignment horizontal="center"/>
    </xf>
    <xf numFmtId="15" fontId="8" fillId="0" borderId="19" xfId="4" applyNumberFormat="1" applyFont="1" applyBorder="1" applyAlignment="1">
      <alignment horizontal="left"/>
    </xf>
    <xf numFmtId="15" fontId="8" fillId="0" borderId="69" xfId="4" applyNumberFormat="1" applyFont="1" applyBorder="1" applyAlignment="1">
      <alignment horizontal="left"/>
    </xf>
    <xf numFmtId="15" fontId="8" fillId="0" borderId="70" xfId="4" applyNumberFormat="1" applyFont="1" applyBorder="1" applyAlignment="1">
      <alignment horizontal="left"/>
    </xf>
    <xf numFmtId="165" fontId="3" fillId="0" borderId="62" xfId="4" applyFont="1" applyBorder="1" applyAlignment="1">
      <alignment horizontal="center"/>
    </xf>
    <xf numFmtId="165" fontId="3" fillId="0" borderId="71" xfId="4" quotePrefix="1" applyFont="1" applyBorder="1" applyAlignment="1">
      <alignment horizontal="center" wrapText="1"/>
    </xf>
    <xf numFmtId="49" fontId="3" fillId="0" borderId="24" xfId="4" quotePrefix="1" applyNumberFormat="1" applyFont="1" applyBorder="1" applyAlignment="1">
      <alignment horizontal="left"/>
    </xf>
    <xf numFmtId="15" fontId="3" fillId="0" borderId="24" xfId="4" applyNumberFormat="1" applyFont="1" applyBorder="1" applyAlignment="1">
      <alignment horizontal="left"/>
    </xf>
    <xf numFmtId="165" fontId="3" fillId="0" borderId="24" xfId="4" applyFont="1" applyBorder="1" applyAlignment="1">
      <alignment horizontal="center"/>
    </xf>
    <xf numFmtId="10" fontId="3" fillId="0" borderId="24" xfId="4" applyNumberFormat="1" applyFont="1" applyBorder="1" applyAlignment="1">
      <alignment horizontal="centerContinuous"/>
    </xf>
    <xf numFmtId="165" fontId="3" fillId="0" borderId="25" xfId="4" applyFont="1" applyBorder="1" applyAlignment="1">
      <alignment horizontal="center"/>
    </xf>
    <xf numFmtId="15" fontId="3" fillId="0" borderId="24" xfId="4" quotePrefix="1" applyNumberFormat="1" applyFont="1" applyBorder="1" applyAlignment="1">
      <alignment horizontal="left"/>
    </xf>
    <xf numFmtId="165" fontId="3" fillId="0" borderId="24" xfId="4" quotePrefix="1" applyFont="1" applyBorder="1" applyAlignment="1">
      <alignment horizontal="center"/>
    </xf>
    <xf numFmtId="10" fontId="3" fillId="0" borderId="24" xfId="4" quotePrefix="1" applyNumberFormat="1" applyFont="1" applyBorder="1" applyAlignment="1">
      <alignment horizontal="center"/>
    </xf>
    <xf numFmtId="165" fontId="3" fillId="0" borderId="25" xfId="4" quotePrefix="1" applyFont="1" applyBorder="1" applyAlignment="1">
      <alignment horizontal="center"/>
    </xf>
    <xf numFmtId="0" fontId="3" fillId="0" borderId="72" xfId="4" quotePrefix="1" applyNumberFormat="1" applyFont="1" applyBorder="1" applyAlignment="1">
      <alignment horizontal="center" wrapText="1"/>
    </xf>
    <xf numFmtId="15" fontId="3" fillId="0" borderId="73" xfId="4" applyNumberFormat="1" applyFont="1" applyBorder="1" applyAlignment="1">
      <alignment horizontal="left"/>
    </xf>
    <xf numFmtId="165" fontId="3" fillId="0" borderId="73" xfId="4" quotePrefix="1" applyFont="1" applyBorder="1" applyAlignment="1">
      <alignment horizontal="center"/>
    </xf>
    <xf numFmtId="10" fontId="3" fillId="0" borderId="73" xfId="5" quotePrefix="1" applyNumberFormat="1" applyFont="1" applyBorder="1" applyAlignment="1" applyProtection="1">
      <alignment horizontal="center"/>
    </xf>
    <xf numFmtId="165" fontId="3" fillId="0" borderId="74" xfId="4" quotePrefix="1" applyFont="1" applyBorder="1" applyAlignment="1">
      <alignment horizontal="center"/>
    </xf>
    <xf numFmtId="165" fontId="3" fillId="0" borderId="75" xfId="4" quotePrefix="1" applyFont="1" applyBorder="1" applyAlignment="1">
      <alignment horizontal="center"/>
    </xf>
    <xf numFmtId="15" fontId="8" fillId="0" borderId="76" xfId="4" applyNumberFormat="1" applyFont="1" applyBorder="1" applyAlignment="1">
      <alignment horizontal="left"/>
    </xf>
    <xf numFmtId="15" fontId="8" fillId="0" borderId="77" xfId="4" applyNumberFormat="1" applyFont="1" applyBorder="1" applyAlignment="1">
      <alignment horizontal="left"/>
    </xf>
    <xf numFmtId="15" fontId="8" fillId="0" borderId="78" xfId="4" applyNumberFormat="1" applyFont="1" applyBorder="1" applyAlignment="1">
      <alignment horizontal="left"/>
    </xf>
    <xf numFmtId="15" fontId="8" fillId="0" borderId="79" xfId="4" applyNumberFormat="1" applyFont="1" applyBorder="1" applyAlignment="1">
      <alignment horizontal="left"/>
    </xf>
    <xf numFmtId="15" fontId="8" fillId="0" borderId="80" xfId="4" applyNumberFormat="1" applyFont="1" applyBorder="1" applyAlignment="1">
      <alignment horizontal="left"/>
    </xf>
    <xf numFmtId="165" fontId="3" fillId="0" borderId="81" xfId="4" quotePrefix="1" applyFont="1" applyBorder="1" applyAlignment="1">
      <alignment horizontal="center"/>
    </xf>
    <xf numFmtId="15" fontId="8" fillId="0" borderId="82" xfId="4" applyNumberFormat="1" applyFont="1" applyBorder="1" applyAlignment="1">
      <alignment horizontal="left"/>
    </xf>
    <xf numFmtId="15" fontId="8" fillId="0" borderId="83" xfId="4" applyNumberFormat="1" applyFont="1" applyBorder="1" applyAlignment="1">
      <alignment horizontal="left"/>
    </xf>
    <xf numFmtId="15" fontId="8" fillId="0" borderId="84" xfId="4" applyNumberFormat="1" applyFont="1" applyBorder="1" applyAlignment="1">
      <alignment horizontal="left"/>
    </xf>
    <xf numFmtId="10" fontId="8" fillId="0" borderId="60" xfId="4" applyNumberFormat="1" applyFont="1" applyBorder="1" applyAlignment="1">
      <alignment horizontal="center" vertical="center" wrapText="1"/>
    </xf>
    <xf numFmtId="10" fontId="8" fillId="3" borderId="24" xfId="4" applyNumberFormat="1" applyFont="1" applyFill="1" applyBorder="1" applyAlignment="1">
      <alignment horizontal="centerContinuous"/>
    </xf>
    <xf numFmtId="10" fontId="8" fillId="4" borderId="29" xfId="4" applyNumberFormat="1" applyFont="1" applyFill="1" applyBorder="1" applyAlignment="1">
      <alignment horizontal="centerContinuous"/>
    </xf>
    <xf numFmtId="10" fontId="8" fillId="4" borderId="21" xfId="4" applyNumberFormat="1" applyFont="1" applyFill="1" applyBorder="1" applyAlignment="1">
      <alignment horizontal="centerContinuous"/>
    </xf>
    <xf numFmtId="10" fontId="8" fillId="4" borderId="24" xfId="4" applyNumberFormat="1" applyFont="1" applyFill="1" applyBorder="1" applyAlignment="1">
      <alignment horizontal="centerContinuous"/>
    </xf>
    <xf numFmtId="10" fontId="8" fillId="4" borderId="85" xfId="4" applyNumberFormat="1" applyFont="1" applyFill="1" applyBorder="1" applyAlignment="1">
      <alignment horizontal="center" vertical="center" wrapText="1"/>
    </xf>
    <xf numFmtId="10" fontId="8" fillId="0" borderId="86" xfId="4" applyNumberFormat="1" applyFont="1" applyBorder="1" applyAlignment="1">
      <alignment horizontal="centerContinuous"/>
    </xf>
    <xf numFmtId="10" fontId="8" fillId="4" borderId="60" xfId="4" applyNumberFormat="1" applyFont="1" applyFill="1" applyBorder="1" applyAlignment="1">
      <alignment horizontal="centerContinuous"/>
    </xf>
    <xf numFmtId="10" fontId="8" fillId="4" borderId="87" xfId="4" applyNumberFormat="1" applyFont="1" applyFill="1" applyBorder="1" applyAlignment="1">
      <alignment horizontal="centerContinuous"/>
    </xf>
    <xf numFmtId="10" fontId="8" fillId="4" borderId="88" xfId="4" applyNumberFormat="1" applyFont="1" applyFill="1" applyBorder="1" applyAlignment="1">
      <alignment horizontal="centerContinuous"/>
    </xf>
    <xf numFmtId="10" fontId="8" fillId="4" borderId="19" xfId="4" applyNumberFormat="1" applyFont="1" applyFill="1" applyBorder="1" applyAlignment="1">
      <alignment horizontal="centerContinuous"/>
    </xf>
    <xf numFmtId="10" fontId="8" fillId="4" borderId="89" xfId="4" applyNumberFormat="1" applyFont="1" applyFill="1" applyBorder="1" applyAlignment="1">
      <alignment horizontal="centerContinuous"/>
    </xf>
    <xf numFmtId="10" fontId="8" fillId="4" borderId="88" xfId="4" applyNumberFormat="1" applyFont="1" applyFill="1" applyBorder="1" applyAlignment="1">
      <alignment horizontal="center" vertical="center" wrapText="1"/>
    </xf>
    <xf numFmtId="10" fontId="8" fillId="4" borderId="76" xfId="4" applyNumberFormat="1" applyFont="1" applyFill="1" applyBorder="1" applyAlignment="1">
      <alignment horizontal="center" vertical="center" wrapText="1"/>
    </xf>
    <xf numFmtId="10" fontId="8" fillId="4" borderId="60" xfId="4" applyNumberFormat="1" applyFont="1" applyFill="1" applyBorder="1" applyAlignment="1">
      <alignment horizontal="center" vertical="center" wrapText="1"/>
    </xf>
    <xf numFmtId="10" fontId="8" fillId="0" borderId="79" xfId="4" applyNumberFormat="1" applyFont="1" applyBorder="1" applyAlignment="1">
      <alignment horizontal="centerContinuous"/>
    </xf>
    <xf numFmtId="10" fontId="8" fillId="4" borderId="79" xfId="4" applyNumberFormat="1" applyFont="1" applyFill="1" applyBorder="1" applyAlignment="1">
      <alignment horizontal="center" vertical="center" wrapText="1"/>
    </xf>
    <xf numFmtId="10" fontId="8" fillId="4" borderId="82" xfId="4" applyNumberFormat="1" applyFont="1" applyFill="1" applyBorder="1" applyAlignment="1">
      <alignment horizontal="center" vertical="center" wrapText="1"/>
    </xf>
    <xf numFmtId="10" fontId="8" fillId="0" borderId="70" xfId="4" applyNumberFormat="1" applyFont="1" applyBorder="1" applyAlignment="1">
      <alignment horizontal="center" vertical="center" wrapText="1"/>
    </xf>
    <xf numFmtId="10" fontId="8" fillId="0" borderId="66" xfId="4" applyNumberFormat="1" applyFont="1" applyBorder="1" applyAlignment="1">
      <alignment horizontal="center" vertical="center" wrapText="1"/>
    </xf>
    <xf numFmtId="15" fontId="8" fillId="0" borderId="87" xfId="4" applyNumberFormat="1" applyFont="1" applyBorder="1" applyAlignment="1">
      <alignment horizontal="left"/>
    </xf>
    <xf numFmtId="15" fontId="8" fillId="0" borderId="90" xfId="4" applyNumberFormat="1" applyFont="1" applyBorder="1" applyAlignment="1">
      <alignment horizontal="left"/>
    </xf>
    <xf numFmtId="10" fontId="8" fillId="0" borderId="91" xfId="4" applyNumberFormat="1" applyFont="1" applyBorder="1" applyAlignment="1">
      <alignment horizontal="center" vertical="center" wrapText="1"/>
    </xf>
    <xf numFmtId="10" fontId="8" fillId="4" borderId="92" xfId="4" applyNumberFormat="1" applyFont="1" applyFill="1" applyBorder="1" applyAlignment="1">
      <alignment horizontal="center" vertical="center" wrapText="1"/>
    </xf>
    <xf numFmtId="10" fontId="8" fillId="4" borderId="87" xfId="4" applyNumberFormat="1" applyFont="1" applyFill="1" applyBorder="1" applyAlignment="1">
      <alignment horizontal="center" vertical="center" wrapText="1"/>
    </xf>
    <xf numFmtId="10" fontId="8" fillId="4" borderId="93" xfId="4" applyNumberFormat="1" applyFont="1" applyFill="1" applyBorder="1" applyAlignment="1">
      <alignment horizontal="center" vertical="center" wrapText="1"/>
    </xf>
    <xf numFmtId="10" fontId="10" fillId="4" borderId="4" xfId="4" applyNumberFormat="1" applyFont="1" applyFill="1" applyBorder="1" applyAlignment="1">
      <alignment horizontal="center" vertical="center" wrapText="1"/>
    </xf>
    <xf numFmtId="10" fontId="10" fillId="4" borderId="5" xfId="4" applyNumberFormat="1" applyFont="1" applyFill="1" applyBorder="1" applyAlignment="1">
      <alignment horizontal="center" vertical="center" wrapText="1"/>
    </xf>
    <xf numFmtId="10" fontId="8" fillId="0" borderId="92" xfId="4" applyNumberFormat="1" applyFont="1" applyBorder="1" applyAlignment="1">
      <alignment horizontal="center" vertical="center" wrapText="1"/>
    </xf>
    <xf numFmtId="10" fontId="8" fillId="4" borderId="33" xfId="4" applyNumberFormat="1" applyFont="1" applyFill="1" applyBorder="1" applyAlignment="1">
      <alignment horizontal="center" vertical="center" wrapText="1"/>
    </xf>
    <xf numFmtId="15" fontId="8" fillId="0" borderId="94" xfId="4" applyNumberFormat="1" applyFont="1" applyBorder="1" applyAlignment="1">
      <alignment horizontal="left"/>
    </xf>
    <xf numFmtId="15" fontId="8" fillId="0" borderId="95" xfId="4" applyNumberFormat="1" applyFont="1" applyBorder="1" applyAlignment="1">
      <alignment horizontal="left"/>
    </xf>
    <xf numFmtId="10" fontId="8" fillId="4" borderId="52" xfId="4" applyNumberFormat="1" applyFont="1" applyFill="1" applyBorder="1" applyAlignment="1">
      <alignment horizontal="center" vertical="center" wrapText="1"/>
    </xf>
    <xf numFmtId="10" fontId="8" fillId="4" borderId="96" xfId="4" applyNumberFormat="1" applyFont="1" applyFill="1" applyBorder="1" applyAlignment="1">
      <alignment horizontal="center" vertical="center" wrapText="1"/>
    </xf>
    <xf numFmtId="165" fontId="3" fillId="0" borderId="114" xfId="4" quotePrefix="1" applyFont="1" applyBorder="1" applyAlignment="1">
      <alignment horizontal="center"/>
    </xf>
    <xf numFmtId="41" fontId="0" fillId="0" borderId="0" xfId="0" applyNumberFormat="1"/>
    <xf numFmtId="15" fontId="0" fillId="0" borderId="0" xfId="0" applyNumberFormat="1"/>
    <xf numFmtId="10" fontId="0" fillId="0" borderId="0" xfId="0" applyNumberFormat="1"/>
    <xf numFmtId="10" fontId="0" fillId="0" borderId="0" xfId="2" applyNumberFormat="1" applyFont="1"/>
    <xf numFmtId="0" fontId="0" fillId="0" borderId="0" xfId="0" applyAlignment="1">
      <alignment horizontal="center"/>
    </xf>
    <xf numFmtId="0" fontId="0" fillId="0" borderId="0" xfId="0" applyAlignment="1">
      <alignment horizontal="center" wrapText="1"/>
    </xf>
    <xf numFmtId="10" fontId="0" fillId="0" borderId="0" xfId="2" applyNumberFormat="1" applyFont="1" applyAlignment="1">
      <alignment horizontal="center"/>
    </xf>
    <xf numFmtId="41" fontId="0" fillId="0" borderId="0" xfId="1" applyFont="1" applyAlignment="1">
      <alignment horizontal="center"/>
    </xf>
    <xf numFmtId="43" fontId="0" fillId="0" borderId="0" xfId="0" applyNumberFormat="1"/>
    <xf numFmtId="0" fontId="2" fillId="2" borderId="4" xfId="0" applyFont="1" applyFill="1" applyBorder="1"/>
    <xf numFmtId="0" fontId="2" fillId="2" borderId="2" xfId="0" applyFont="1" applyFill="1" applyBorder="1"/>
    <xf numFmtId="0" fontId="2" fillId="2" borderId="5" xfId="0" applyFont="1" applyFill="1" applyBorder="1"/>
    <xf numFmtId="0" fontId="2" fillId="2" borderId="6" xfId="0" applyFont="1" applyFill="1" applyBorder="1"/>
    <xf numFmtId="0" fontId="2" fillId="2" borderId="0" xfId="0" applyFont="1" applyFill="1"/>
    <xf numFmtId="15" fontId="2" fillId="2" borderId="7" xfId="0" applyNumberFormat="1" applyFont="1" applyFill="1" applyBorder="1"/>
    <xf numFmtId="41" fontId="2" fillId="2" borderId="7" xfId="1" applyFont="1" applyFill="1" applyBorder="1"/>
    <xf numFmtId="0" fontId="2" fillId="2" borderId="8" xfId="0" applyFont="1" applyFill="1" applyBorder="1"/>
    <xf numFmtId="0" fontId="2" fillId="2" borderId="1" xfId="0" applyFont="1" applyFill="1" applyBorder="1"/>
    <xf numFmtId="0" fontId="2" fillId="2" borderId="9" xfId="0" applyFont="1" applyFill="1" applyBorder="1"/>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10" fontId="0" fillId="0" borderId="0" xfId="2" applyNumberFormat="1" applyFont="1" applyBorder="1" applyAlignment="1">
      <alignment horizontal="center"/>
    </xf>
    <xf numFmtId="41" fontId="0" fillId="0" borderId="0" xfId="1" applyFont="1" applyBorder="1" applyAlignment="1">
      <alignment horizontal="center"/>
    </xf>
    <xf numFmtId="41" fontId="0" fillId="0" borderId="7" xfId="1" applyFont="1" applyBorder="1"/>
    <xf numFmtId="15" fontId="2" fillId="2" borderId="11" xfId="0" applyNumberFormat="1" applyFont="1" applyFill="1" applyBorder="1"/>
    <xf numFmtId="10" fontId="2" fillId="2" borderId="11" xfId="0" applyNumberFormat="1" applyFont="1" applyFill="1" applyBorder="1"/>
    <xf numFmtId="10" fontId="2" fillId="2" borderId="11" xfId="2" applyNumberFormat="1" applyFont="1" applyFill="1" applyBorder="1"/>
    <xf numFmtId="41" fontId="2" fillId="2" borderId="11" xfId="0" applyNumberFormat="1" applyFont="1" applyFill="1" applyBorder="1"/>
    <xf numFmtId="41" fontId="2" fillId="2" borderId="12" xfId="1" applyFont="1" applyFill="1" applyBorder="1"/>
    <xf numFmtId="14" fontId="0" fillId="0" borderId="0" xfId="0" applyNumberFormat="1" applyAlignment="1">
      <alignment horizontal="center"/>
    </xf>
    <xf numFmtId="0" fontId="3" fillId="0" borderId="0" xfId="0" applyFont="1"/>
    <xf numFmtId="0" fontId="2" fillId="5" borderId="0" xfId="0" applyFont="1" applyFill="1" applyAlignment="1">
      <alignment vertical="center"/>
    </xf>
    <xf numFmtId="0" fontId="2" fillId="5" borderId="0" xfId="0" applyFont="1" applyFill="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xf>
    <xf numFmtId="49" fontId="2" fillId="5" borderId="0" xfId="0" applyNumberFormat="1" applyFont="1" applyFill="1" applyAlignment="1">
      <alignment horizontal="center"/>
    </xf>
    <xf numFmtId="0" fontId="0" fillId="5" borderId="0" xfId="0" applyFill="1"/>
    <xf numFmtId="17" fontId="0" fillId="5" borderId="0" xfId="0" applyNumberFormat="1" applyFill="1"/>
    <xf numFmtId="41" fontId="0" fillId="5" borderId="0" xfId="1" applyFont="1" applyFill="1" applyBorder="1"/>
    <xf numFmtId="2" fontId="0" fillId="5" borderId="0" xfId="0" applyNumberFormat="1" applyFill="1"/>
    <xf numFmtId="0" fontId="2" fillId="5" borderId="0" xfId="0" applyFont="1" applyFill="1"/>
    <xf numFmtId="41" fontId="2" fillId="5" borderId="0" xfId="1" applyFont="1" applyFill="1" applyBorder="1"/>
    <xf numFmtId="41" fontId="2" fillId="5" borderId="0" xfId="0" applyNumberFormat="1" applyFont="1" applyFill="1"/>
    <xf numFmtId="15" fontId="2" fillId="5" borderId="0" xfId="0" applyNumberFormat="1" applyFont="1" applyFill="1"/>
    <xf numFmtId="0" fontId="2" fillId="5" borderId="0" xfId="0" applyFont="1" applyFill="1" applyAlignment="1">
      <alignment horizontal="center" wrapText="1"/>
    </xf>
    <xf numFmtId="0" fontId="2" fillId="5" borderId="0" xfId="0" applyFont="1" applyFill="1" applyAlignment="1">
      <alignment horizontal="center"/>
    </xf>
    <xf numFmtId="15" fontId="0" fillId="5" borderId="0" xfId="0" applyNumberFormat="1" applyFill="1"/>
    <xf numFmtId="10" fontId="0" fillId="5" borderId="0" xfId="2" applyNumberFormat="1" applyFont="1" applyFill="1" applyBorder="1" applyAlignment="1">
      <alignment horizontal="center"/>
    </xf>
    <xf numFmtId="10" fontId="0" fillId="5" borderId="0" xfId="2" applyNumberFormat="1" applyFont="1" applyFill="1" applyBorder="1"/>
    <xf numFmtId="41" fontId="0" fillId="5" borderId="0" xfId="1" applyFont="1" applyFill="1" applyBorder="1" applyAlignment="1">
      <alignment horizontal="center"/>
    </xf>
    <xf numFmtId="10" fontId="0" fillId="5" borderId="0" xfId="0" applyNumberFormat="1" applyFill="1"/>
    <xf numFmtId="10" fontId="2" fillId="5" borderId="0" xfId="0" applyNumberFormat="1" applyFont="1" applyFill="1"/>
    <xf numFmtId="10" fontId="2" fillId="5" borderId="0" xfId="2" applyNumberFormat="1" applyFont="1" applyFill="1" applyBorder="1"/>
    <xf numFmtId="165" fontId="3" fillId="0" borderId="62" xfId="0" quotePrefix="1" applyNumberFormat="1" applyFont="1" applyBorder="1" applyAlignment="1">
      <alignment horizontal="center"/>
    </xf>
    <xf numFmtId="15" fontId="3" fillId="0" borderId="60" xfId="0" applyNumberFormat="1" applyFont="1" applyBorder="1" applyAlignment="1">
      <alignment horizontal="left"/>
    </xf>
    <xf numFmtId="15" fontId="3" fillId="0" borderId="70" xfId="0" applyNumberFormat="1" applyFont="1" applyBorder="1" applyAlignment="1">
      <alignment horizontal="left"/>
    </xf>
    <xf numFmtId="15" fontId="3" fillId="0" borderId="78" xfId="0" applyNumberFormat="1" applyFont="1" applyBorder="1" applyAlignment="1">
      <alignment horizontal="left"/>
    </xf>
    <xf numFmtId="10" fontId="8" fillId="2" borderId="60" xfId="0" applyNumberFormat="1" applyFont="1" applyFill="1" applyBorder="1" applyAlignment="1">
      <alignment horizontal="center" vertical="center" wrapText="1"/>
    </xf>
    <xf numFmtId="10" fontId="8" fillId="2" borderId="92" xfId="0" applyNumberFormat="1" applyFont="1" applyFill="1" applyBorder="1" applyAlignment="1">
      <alignment horizontal="center" vertical="center" wrapText="1"/>
    </xf>
    <xf numFmtId="165" fontId="3" fillId="0" borderId="75" xfId="0" quotePrefix="1" applyNumberFormat="1" applyFont="1" applyBorder="1" applyAlignment="1">
      <alignment horizontal="center"/>
    </xf>
    <xf numFmtId="10" fontId="8" fillId="2" borderId="79" xfId="0" applyNumberFormat="1" applyFont="1" applyFill="1" applyBorder="1" applyAlignment="1">
      <alignment horizontal="center" vertical="center" wrapText="1"/>
    </xf>
    <xf numFmtId="10" fontId="8" fillId="0" borderId="60" xfId="0" applyNumberFormat="1" applyFont="1" applyBorder="1" applyAlignment="1">
      <alignment horizontal="center" vertical="center" wrapText="1"/>
    </xf>
    <xf numFmtId="15" fontId="3" fillId="0" borderId="79" xfId="0" applyNumberFormat="1" applyFont="1" applyBorder="1" applyAlignment="1">
      <alignment horizontal="left"/>
    </xf>
    <xf numFmtId="15" fontId="3" fillId="0" borderId="66" xfId="0" applyNumberFormat="1" applyFont="1" applyBorder="1" applyAlignment="1">
      <alignment horizontal="left"/>
    </xf>
    <xf numFmtId="15" fontId="3" fillId="0" borderId="80" xfId="0" applyNumberFormat="1" applyFont="1" applyBorder="1" applyAlignment="1">
      <alignment horizontal="left"/>
    </xf>
    <xf numFmtId="10" fontId="8" fillId="0" borderId="98" xfId="0" applyNumberFormat="1" applyFont="1" applyBorder="1" applyAlignment="1">
      <alignment horizontal="center" vertical="center" wrapText="1"/>
    </xf>
    <xf numFmtId="10" fontId="8" fillId="2" borderId="98" xfId="0" applyNumberFormat="1" applyFont="1" applyFill="1" applyBorder="1" applyAlignment="1">
      <alignment horizontal="center" vertical="center" wrapText="1"/>
    </xf>
    <xf numFmtId="10" fontId="8" fillId="2" borderId="87" xfId="0" applyNumberFormat="1" applyFont="1" applyFill="1" applyBorder="1" applyAlignment="1">
      <alignment horizontal="center" vertical="center" wrapText="1"/>
    </xf>
    <xf numFmtId="10" fontId="8" fillId="2" borderId="33" xfId="0" applyNumberFormat="1" applyFont="1" applyFill="1" applyBorder="1" applyAlignment="1">
      <alignment horizontal="center" vertical="center" wrapText="1"/>
    </xf>
    <xf numFmtId="10" fontId="8" fillId="0" borderId="79" xfId="0" applyNumberFormat="1" applyFont="1" applyBorder="1" applyAlignment="1">
      <alignment horizontal="center" vertical="center" wrapText="1"/>
    </xf>
    <xf numFmtId="10" fontId="8" fillId="2" borderId="82" xfId="0" applyNumberFormat="1" applyFont="1" applyFill="1" applyBorder="1" applyAlignment="1">
      <alignment horizontal="center" vertical="center" wrapText="1"/>
    </xf>
    <xf numFmtId="10" fontId="8" fillId="2" borderId="93" xfId="0" applyNumberFormat="1" applyFont="1" applyFill="1" applyBorder="1" applyAlignment="1">
      <alignment horizontal="center" vertical="center" wrapText="1"/>
    </xf>
    <xf numFmtId="15" fontId="3" fillId="0" borderId="87" xfId="0" applyNumberFormat="1" applyFont="1" applyBorder="1" applyAlignment="1">
      <alignment horizontal="left"/>
    </xf>
    <xf numFmtId="15" fontId="3" fillId="0" borderId="29" xfId="0" applyNumberFormat="1" applyFont="1" applyBorder="1" applyAlignment="1">
      <alignment horizontal="left"/>
    </xf>
    <xf numFmtId="15" fontId="3" fillId="0" borderId="90" xfId="0" applyNumberFormat="1" applyFont="1" applyBorder="1" applyAlignment="1">
      <alignment horizontal="left"/>
    </xf>
    <xf numFmtId="10" fontId="8" fillId="2" borderId="59" xfId="0" applyNumberFormat="1" applyFont="1" applyFill="1" applyBorder="1" applyAlignment="1">
      <alignment vertical="center" wrapText="1"/>
    </xf>
    <xf numFmtId="10" fontId="8" fillId="2" borderId="115" xfId="0" applyNumberFormat="1" applyFont="1" applyFill="1" applyBorder="1" applyAlignment="1">
      <alignment vertical="center" wrapText="1"/>
    </xf>
    <xf numFmtId="10" fontId="8" fillId="2" borderId="3" xfId="0" applyNumberFormat="1" applyFont="1" applyFill="1" applyBorder="1" applyAlignment="1">
      <alignment vertical="center" wrapText="1"/>
    </xf>
    <xf numFmtId="10" fontId="8" fillId="2" borderId="116" xfId="0" applyNumberFormat="1" applyFont="1" applyFill="1" applyBorder="1" applyAlignment="1">
      <alignment vertical="center" wrapText="1"/>
    </xf>
    <xf numFmtId="10" fontId="8" fillId="0" borderId="3" xfId="0" applyNumberFormat="1" applyFont="1" applyBorder="1" applyAlignment="1">
      <alignment horizontal="center" vertical="center" wrapText="1"/>
    </xf>
    <xf numFmtId="10" fontId="8" fillId="2" borderId="117" xfId="0" applyNumberFormat="1" applyFont="1" applyFill="1" applyBorder="1" applyAlignment="1">
      <alignment vertical="center" wrapText="1"/>
    </xf>
    <xf numFmtId="49" fontId="3" fillId="0" borderId="75" xfId="0" quotePrefix="1" applyNumberFormat="1" applyFont="1" applyBorder="1" applyAlignment="1">
      <alignment horizontal="center"/>
    </xf>
    <xf numFmtId="15" fontId="3" fillId="0" borderId="59" xfId="0" applyNumberFormat="1" applyFont="1" applyBorder="1" applyAlignment="1">
      <alignment horizontal="left"/>
    </xf>
    <xf numFmtId="10" fontId="8" fillId="6" borderId="59" xfId="0" applyNumberFormat="1" applyFont="1" applyFill="1" applyBorder="1" applyAlignment="1">
      <alignment vertical="center" wrapText="1"/>
    </xf>
    <xf numFmtId="10" fontId="8" fillId="6" borderId="115" xfId="0" applyNumberFormat="1" applyFont="1" applyFill="1" applyBorder="1" applyAlignment="1">
      <alignment vertical="center" wrapText="1"/>
    </xf>
    <xf numFmtId="10" fontId="8" fillId="0" borderId="59" xfId="0" applyNumberFormat="1" applyFont="1" applyBorder="1" applyAlignment="1">
      <alignment horizontal="center" vertical="center" wrapText="1"/>
    </xf>
    <xf numFmtId="10" fontId="8" fillId="6" borderId="59" xfId="0" applyNumberFormat="1" applyFont="1" applyFill="1" applyBorder="1" applyAlignment="1">
      <alignment horizontal="center" vertical="center" wrapText="1"/>
    </xf>
    <xf numFmtId="10" fontId="8" fillId="0" borderId="115" xfId="0" applyNumberFormat="1" applyFont="1" applyBorder="1" applyAlignment="1">
      <alignment horizontal="center" vertical="center" wrapText="1"/>
    </xf>
    <xf numFmtId="10" fontId="8" fillId="6" borderId="115" xfId="0" applyNumberFormat="1" applyFont="1" applyFill="1" applyBorder="1" applyAlignment="1">
      <alignment horizontal="center" vertical="center" wrapText="1"/>
    </xf>
    <xf numFmtId="0" fontId="3" fillId="0" borderId="75" xfId="0" quotePrefix="1" applyFont="1" applyBorder="1" applyAlignment="1">
      <alignment horizontal="center"/>
    </xf>
    <xf numFmtId="49" fontId="3" fillId="0" borderId="114" xfId="0" quotePrefix="1" applyNumberFormat="1" applyFont="1" applyBorder="1" applyAlignment="1">
      <alignment horizontal="center"/>
    </xf>
    <xf numFmtId="15" fontId="3" fillId="0" borderId="50" xfId="0" applyNumberFormat="1" applyFont="1" applyBorder="1" applyAlignment="1">
      <alignment horizontal="left"/>
    </xf>
    <xf numFmtId="10" fontId="8" fillId="0" borderId="50" xfId="0" applyNumberFormat="1" applyFont="1" applyBorder="1" applyAlignment="1">
      <alignment horizontal="center" vertical="center" wrapText="1"/>
    </xf>
    <xf numFmtId="10" fontId="8" fillId="6" borderId="118" xfId="0" applyNumberFormat="1" applyFont="1" applyFill="1" applyBorder="1" applyAlignment="1">
      <alignment horizontal="center" vertical="center" wrapText="1"/>
    </xf>
    <xf numFmtId="0" fontId="9" fillId="0" borderId="0" xfId="0" applyFont="1" applyAlignment="1">
      <alignment horizontal="justify"/>
    </xf>
    <xf numFmtId="165" fontId="3" fillId="0" borderId="0" xfId="0" quotePrefix="1" applyNumberFormat="1" applyFont="1" applyAlignment="1">
      <alignment horizontal="left"/>
    </xf>
    <xf numFmtId="0" fontId="6" fillId="0" borderId="0" xfId="0" applyFont="1"/>
    <xf numFmtId="165" fontId="3" fillId="0" borderId="0" xfId="0" applyNumberFormat="1" applyFont="1" applyAlignment="1">
      <alignment horizontal="left"/>
    </xf>
    <xf numFmtId="0" fontId="5" fillId="0" borderId="0" xfId="0" applyFont="1" applyAlignment="1">
      <alignment vertical="center"/>
    </xf>
    <xf numFmtId="0" fontId="5" fillId="0" borderId="0" xfId="0" applyFont="1"/>
    <xf numFmtId="0" fontId="8" fillId="0" borderId="0" xfId="0" applyFont="1"/>
    <xf numFmtId="10" fontId="8" fillId="6" borderId="50" xfId="0" applyNumberFormat="1" applyFont="1" applyFill="1" applyBorder="1" applyAlignment="1">
      <alignment horizontal="center" vertical="center" wrapText="1"/>
    </xf>
    <xf numFmtId="10" fontId="0" fillId="0" borderId="0" xfId="0" applyNumberFormat="1" applyAlignment="1">
      <alignment horizontal="right"/>
    </xf>
    <xf numFmtId="14" fontId="2" fillId="5" borderId="0" xfId="0" applyNumberFormat="1" applyFont="1" applyFill="1" applyAlignment="1">
      <alignment horizontal="center" vertical="center" wrapText="1"/>
    </xf>
    <xf numFmtId="41" fontId="2" fillId="5" borderId="0" xfId="1" applyFont="1" applyFill="1" applyBorder="1" applyAlignment="1">
      <alignment horizontal="center" vertical="center" wrapText="1"/>
    </xf>
    <xf numFmtId="41" fontId="0" fillId="0" borderId="0" xfId="1" applyFont="1" applyFill="1" applyBorder="1"/>
    <xf numFmtId="9" fontId="0" fillId="0" borderId="0" xfId="2" applyFont="1" applyFill="1" applyBorder="1"/>
    <xf numFmtId="41" fontId="15" fillId="0" borderId="3" xfId="1" applyFont="1" applyFill="1" applyBorder="1"/>
    <xf numFmtId="166" fontId="14" fillId="0" borderId="3" xfId="7" applyNumberFormat="1" applyFont="1" applyFill="1" applyBorder="1" applyAlignment="1">
      <alignment horizontal="right"/>
    </xf>
    <xf numFmtId="41" fontId="15" fillId="0" borderId="3" xfId="1" applyFont="1" applyFill="1" applyBorder="1" applyAlignment="1">
      <alignment vertical="center" wrapText="1"/>
    </xf>
    <xf numFmtId="14" fontId="2" fillId="0" borderId="0" xfId="0" applyNumberFormat="1" applyFont="1" applyAlignment="1">
      <alignment horizontal="center"/>
    </xf>
    <xf numFmtId="168" fontId="0" fillId="0" borderId="0" xfId="2" applyNumberFormat="1" applyFont="1" applyBorder="1"/>
    <xf numFmtId="14" fontId="0" fillId="5" borderId="0" xfId="0" applyNumberFormat="1" applyFill="1" applyAlignment="1">
      <alignment horizontal="center"/>
    </xf>
    <xf numFmtId="166" fontId="14" fillId="7" borderId="3" xfId="2" applyNumberFormat="1" applyFont="1" applyFill="1" applyBorder="1" applyAlignment="1">
      <alignment horizontal="right"/>
    </xf>
    <xf numFmtId="164" fontId="0" fillId="5" borderId="0" xfId="7" applyFont="1" applyFill="1"/>
    <xf numFmtId="167" fontId="0" fillId="5" borderId="0" xfId="2" applyNumberFormat="1" applyFont="1" applyFill="1"/>
    <xf numFmtId="10" fontId="0" fillId="5" borderId="0" xfId="1" applyNumberFormat="1" applyFont="1" applyFill="1"/>
    <xf numFmtId="10" fontId="0" fillId="5" borderId="0" xfId="2" applyNumberFormat="1" applyFont="1" applyFill="1"/>
    <xf numFmtId="164" fontId="0" fillId="5" borderId="0" xfId="0" applyNumberFormat="1" applyFill="1"/>
    <xf numFmtId="167" fontId="0" fillId="5" borderId="0" xfId="1" applyNumberFormat="1" applyFont="1" applyFill="1"/>
    <xf numFmtId="41" fontId="0" fillId="5" borderId="0" xfId="1" applyFont="1" applyFill="1"/>
    <xf numFmtId="9" fontId="0" fillId="5" borderId="0" xfId="2" applyFont="1" applyFill="1"/>
    <xf numFmtId="169" fontId="0" fillId="5" borderId="0" xfId="2" applyNumberFormat="1" applyFont="1" applyFill="1"/>
    <xf numFmtId="42" fontId="2" fillId="2" borderId="7" xfId="8" applyFont="1" applyFill="1" applyBorder="1"/>
    <xf numFmtId="49" fontId="0" fillId="0" borderId="6" xfId="0" applyNumberFormat="1" applyBorder="1" applyAlignment="1">
      <alignment horizontal="center"/>
    </xf>
    <xf numFmtId="15" fontId="2" fillId="2" borderId="10" xfId="0" applyNumberFormat="1" applyFont="1" applyFill="1" applyBorder="1"/>
    <xf numFmtId="14" fontId="0" fillId="0" borderId="6" xfId="0" applyNumberFormat="1" applyBorder="1" applyAlignment="1">
      <alignment horizontal="center"/>
    </xf>
    <xf numFmtId="0" fontId="16" fillId="0" borderId="0" xfId="0" applyFont="1"/>
    <xf numFmtId="49" fontId="3" fillId="0" borderId="62" xfId="0" quotePrefix="1" applyNumberFormat="1" applyFont="1" applyBorder="1" applyAlignment="1">
      <alignment horizontal="center"/>
    </xf>
    <xf numFmtId="15" fontId="3" fillId="0" borderId="3" xfId="0" applyNumberFormat="1" applyFont="1" applyBorder="1" applyAlignment="1">
      <alignment horizontal="left"/>
    </xf>
    <xf numFmtId="10" fontId="8" fillId="6" borderId="3" xfId="0" applyNumberFormat="1" applyFont="1" applyFill="1" applyBorder="1" applyAlignment="1">
      <alignment horizontal="center" vertical="center" wrapText="1"/>
    </xf>
    <xf numFmtId="10" fontId="8" fillId="0" borderId="3" xfId="0" applyNumberFormat="1" applyFont="1" applyBorder="1" applyAlignment="1">
      <alignment horizontal="center" wrapText="1"/>
    </xf>
    <xf numFmtId="10" fontId="8" fillId="6" borderId="116" xfId="0" applyNumberFormat="1" applyFont="1" applyFill="1" applyBorder="1" applyAlignment="1">
      <alignment horizontal="center" vertical="center" wrapText="1"/>
    </xf>
    <xf numFmtId="10" fontId="8" fillId="6" borderId="121" xfId="0" applyNumberFormat="1" applyFont="1" applyFill="1" applyBorder="1" applyAlignment="1">
      <alignment horizontal="center" vertical="center" wrapText="1"/>
    </xf>
    <xf numFmtId="10" fontId="8" fillId="6" borderId="122" xfId="0" applyNumberFormat="1" applyFont="1" applyFill="1" applyBorder="1" applyAlignment="1">
      <alignment horizontal="center" vertical="center" wrapText="1"/>
    </xf>
    <xf numFmtId="0" fontId="3" fillId="0" borderId="56" xfId="0" applyFont="1" applyBorder="1" applyAlignment="1">
      <alignment horizontal="centerContinuous"/>
    </xf>
    <xf numFmtId="0" fontId="3" fillId="0" borderId="57" xfId="0" applyFont="1" applyBorder="1" applyAlignment="1">
      <alignment horizontal="centerContinuous"/>
    </xf>
    <xf numFmtId="10" fontId="8" fillId="6" borderId="13" xfId="0" applyNumberFormat="1" applyFont="1" applyFill="1" applyBorder="1" applyAlignment="1">
      <alignment horizontal="center" vertical="center" wrapText="1"/>
    </xf>
    <xf numFmtId="10" fontId="8" fillId="6" borderId="124" xfId="0" applyNumberFormat="1" applyFont="1" applyFill="1" applyBorder="1" applyAlignment="1">
      <alignment horizontal="center" vertical="center" wrapText="1"/>
    </xf>
    <xf numFmtId="10" fontId="8" fillId="0" borderId="122" xfId="0" applyNumberFormat="1" applyFont="1" applyBorder="1" applyAlignment="1">
      <alignment horizontal="center" vertical="center" wrapText="1"/>
    </xf>
    <xf numFmtId="10" fontId="8" fillId="0" borderId="50" xfId="9" applyNumberFormat="1" applyFont="1" applyBorder="1" applyAlignment="1">
      <alignment horizontal="center"/>
    </xf>
    <xf numFmtId="15" fontId="3" fillId="0" borderId="50" xfId="4" applyNumberFormat="1" applyFont="1" applyBorder="1" applyAlignment="1">
      <alignment horizontal="left"/>
    </xf>
    <xf numFmtId="15" fontId="3" fillId="0" borderId="59" xfId="4" applyNumberFormat="1" applyFont="1" applyBorder="1" applyAlignment="1">
      <alignment horizontal="left"/>
    </xf>
    <xf numFmtId="49" fontId="3" fillId="0" borderId="75" xfId="4" quotePrefix="1" applyNumberFormat="1" applyFont="1" applyBorder="1" applyAlignment="1">
      <alignment horizontal="center"/>
    </xf>
    <xf numFmtId="10" fontId="8" fillId="0" borderId="59" xfId="4" applyNumberFormat="1" applyFont="1" applyBorder="1" applyAlignment="1">
      <alignment horizontal="center" vertical="center" wrapText="1"/>
    </xf>
    <xf numFmtId="10" fontId="8" fillId="6" borderId="115" xfId="4" applyNumberFormat="1" applyFont="1" applyFill="1" applyBorder="1" applyAlignment="1">
      <alignment horizontal="center" vertical="center" wrapText="1"/>
    </xf>
    <xf numFmtId="49" fontId="3" fillId="0" borderId="114" xfId="4" quotePrefix="1" applyNumberFormat="1" applyFont="1" applyBorder="1" applyAlignment="1">
      <alignment horizontal="center"/>
    </xf>
    <xf numFmtId="10" fontId="8" fillId="0" borderId="118" xfId="4" applyNumberFormat="1" applyFont="1" applyBorder="1" applyAlignment="1">
      <alignment horizontal="center" vertical="center" wrapText="1"/>
    </xf>
    <xf numFmtId="10" fontId="8" fillId="2" borderId="50" xfId="9" applyNumberFormat="1" applyFont="1" applyFill="1" applyBorder="1" applyAlignment="1">
      <alignment horizontal="center"/>
    </xf>
    <xf numFmtId="49" fontId="13" fillId="5" borderId="0" xfId="0" applyNumberFormat="1" applyFont="1" applyFill="1" applyAlignment="1">
      <alignment horizontal="center"/>
    </xf>
    <xf numFmtId="10" fontId="8" fillId="0" borderId="50" xfId="0" applyNumberFormat="1" applyFont="1" applyBorder="1" applyAlignment="1">
      <alignment horizontal="center" vertical="center" wrapText="1"/>
    </xf>
    <xf numFmtId="10" fontId="8" fillId="0" borderId="59" xfId="0" applyNumberFormat="1" applyFont="1" applyBorder="1" applyAlignment="1">
      <alignment horizontal="center" vertical="center" wrapText="1"/>
    </xf>
    <xf numFmtId="10" fontId="8" fillId="6" borderId="59" xfId="0" applyNumberFormat="1" applyFont="1" applyFill="1" applyBorder="1" applyAlignment="1">
      <alignment horizontal="center" vertical="center" wrapText="1"/>
    </xf>
    <xf numFmtId="10" fontId="8" fillId="6" borderId="50" xfId="0" applyNumberFormat="1" applyFont="1" applyFill="1" applyBorder="1" applyAlignment="1">
      <alignment horizontal="center" vertical="center" wrapText="1"/>
    </xf>
    <xf numFmtId="10" fontId="8" fillId="0" borderId="60" xfId="4" applyNumberFormat="1" applyFont="1" applyBorder="1" applyAlignment="1">
      <alignment horizontal="center" vertical="center" wrapText="1"/>
    </xf>
    <xf numFmtId="165" fontId="3" fillId="0" borderId="78" xfId="4" applyFont="1" applyBorder="1" applyAlignment="1">
      <alignment horizontal="center" vertical="center" wrapText="1"/>
    </xf>
    <xf numFmtId="10" fontId="10" fillId="4" borderId="10" xfId="4" applyNumberFormat="1" applyFont="1" applyFill="1" applyBorder="1" applyAlignment="1">
      <alignment horizontal="center" vertical="center" wrapText="1"/>
    </xf>
    <xf numFmtId="10" fontId="10" fillId="4" borderId="12" xfId="4" applyNumberFormat="1" applyFont="1" applyFill="1" applyBorder="1" applyAlignment="1">
      <alignment horizontal="center" vertical="center" wrapText="1"/>
    </xf>
    <xf numFmtId="10" fontId="8" fillId="0" borderId="60" xfId="0" applyNumberFormat="1" applyFont="1" applyBorder="1" applyAlignment="1">
      <alignment horizontal="center" vertical="center" wrapText="1"/>
    </xf>
    <xf numFmtId="0" fontId="3" fillId="0" borderId="78" xfId="0" applyFont="1" applyBorder="1" applyAlignment="1">
      <alignment horizontal="center" vertical="center" wrapText="1"/>
    </xf>
    <xf numFmtId="10" fontId="8" fillId="2" borderId="10" xfId="0" applyNumberFormat="1" applyFont="1" applyFill="1" applyBorder="1" applyAlignment="1">
      <alignment horizontal="center" vertical="center" wrapText="1"/>
    </xf>
    <xf numFmtId="10" fontId="8" fillId="2" borderId="12" xfId="0" applyNumberFormat="1" applyFont="1" applyFill="1" applyBorder="1" applyAlignment="1">
      <alignment horizontal="center" vertical="center" wrapText="1"/>
    </xf>
    <xf numFmtId="10" fontId="8" fillId="0" borderId="79" xfId="0" applyNumberFormat="1" applyFont="1" applyBorder="1" applyAlignment="1">
      <alignment horizontal="center" vertical="center" wrapText="1"/>
    </xf>
    <xf numFmtId="0" fontId="3" fillId="0" borderId="80" xfId="0" applyFont="1" applyBorder="1" applyAlignment="1">
      <alignment horizontal="center" vertical="center" wrapText="1"/>
    </xf>
    <xf numFmtId="10" fontId="8" fillId="0" borderId="82" xfId="0" applyNumberFormat="1" applyFont="1" applyBorder="1" applyAlignment="1">
      <alignment horizontal="center" vertical="center" wrapText="1"/>
    </xf>
    <xf numFmtId="0" fontId="3" fillId="0" borderId="84" xfId="0" applyFont="1" applyBorder="1" applyAlignment="1">
      <alignment horizontal="center" vertical="center" wrapText="1"/>
    </xf>
    <xf numFmtId="10" fontId="8" fillId="2" borderId="79" xfId="0" applyNumberFormat="1" applyFont="1" applyFill="1" applyBorder="1" applyAlignment="1">
      <alignment horizontal="center" vertical="center" wrapText="1"/>
    </xf>
    <xf numFmtId="0" fontId="3" fillId="2" borderId="80" xfId="0" applyFont="1" applyFill="1" applyBorder="1" applyAlignment="1">
      <alignment horizontal="center" vertical="center" wrapText="1"/>
    </xf>
    <xf numFmtId="165" fontId="3" fillId="0" borderId="24" xfId="4" applyFont="1" applyBorder="1" applyAlignment="1">
      <alignment horizontal="center" vertical="center" wrapText="1"/>
    </xf>
    <xf numFmtId="165" fontId="3" fillId="0" borderId="29" xfId="4" applyFont="1" applyBorder="1" applyAlignment="1">
      <alignment horizontal="center" vertical="center" wrapText="1"/>
    </xf>
    <xf numFmtId="165" fontId="3" fillId="0" borderId="30" xfId="4" applyFont="1" applyBorder="1" applyAlignment="1">
      <alignment horizontal="center" vertical="center" wrapText="1"/>
    </xf>
    <xf numFmtId="165" fontId="3" fillId="0" borderId="69" xfId="4" applyFont="1" applyBorder="1" applyAlignment="1">
      <alignment horizontal="center" wrapText="1"/>
    </xf>
    <xf numFmtId="165" fontId="3" fillId="0" borderId="19" xfId="4" applyFont="1" applyBorder="1" applyAlignment="1">
      <alignment horizontal="center" wrapText="1"/>
    </xf>
    <xf numFmtId="165" fontId="3" fillId="0" borderId="109" xfId="4" applyFont="1" applyBorder="1" applyAlignment="1">
      <alignment horizontal="center" wrapText="1"/>
    </xf>
    <xf numFmtId="165" fontId="3" fillId="0" borderId="110" xfId="4" applyFont="1" applyBorder="1" applyAlignment="1">
      <alignment horizontal="center" wrapText="1"/>
    </xf>
    <xf numFmtId="10" fontId="8" fillId="0" borderId="111" xfId="4" applyNumberFormat="1" applyFont="1" applyBorder="1" applyAlignment="1">
      <alignment horizontal="center"/>
    </xf>
    <xf numFmtId="10" fontId="8" fillId="0" borderId="112" xfId="4" applyNumberFormat="1" applyFont="1" applyBorder="1" applyAlignment="1">
      <alignment horizontal="center"/>
    </xf>
    <xf numFmtId="165" fontId="3" fillId="0" borderId="113" xfId="4" applyFont="1" applyBorder="1" applyAlignment="1">
      <alignment horizontal="center" vertical="center" wrapText="1"/>
    </xf>
    <xf numFmtId="165" fontId="3" fillId="0" borderId="86" xfId="4" applyFont="1" applyBorder="1" applyAlignment="1">
      <alignment horizontal="center" vertical="center" wrapText="1"/>
    </xf>
    <xf numFmtId="165" fontId="3" fillId="0" borderId="109" xfId="4" applyFont="1" applyBorder="1" applyAlignment="1">
      <alignment horizontal="center" vertical="center" wrapText="1"/>
    </xf>
    <xf numFmtId="165" fontId="3" fillId="0" borderId="110" xfId="4" applyFont="1" applyBorder="1" applyAlignment="1">
      <alignment horizontal="center" vertical="center" wrapText="1"/>
    </xf>
    <xf numFmtId="10" fontId="10" fillId="4" borderId="4" xfId="4" applyNumberFormat="1" applyFont="1" applyFill="1" applyBorder="1" applyAlignment="1">
      <alignment horizontal="center" vertical="center" wrapText="1"/>
    </xf>
    <xf numFmtId="10" fontId="10" fillId="4" borderId="5" xfId="4" applyNumberFormat="1" applyFont="1" applyFill="1" applyBorder="1" applyAlignment="1">
      <alignment horizontal="center" vertical="center" wrapText="1"/>
    </xf>
    <xf numFmtId="10" fontId="8" fillId="0" borderId="82" xfId="4" applyNumberFormat="1" applyFont="1" applyBorder="1" applyAlignment="1">
      <alignment horizontal="center" vertical="center" wrapText="1"/>
    </xf>
    <xf numFmtId="165" fontId="3" fillId="0" borderId="84" xfId="4" applyFont="1" applyBorder="1" applyAlignment="1">
      <alignment horizontal="center" vertical="center" wrapText="1"/>
    </xf>
    <xf numFmtId="10" fontId="10" fillId="4" borderId="79" xfId="4" applyNumberFormat="1" applyFont="1" applyFill="1" applyBorder="1" applyAlignment="1">
      <alignment horizontal="center" vertical="center" wrapText="1"/>
    </xf>
    <xf numFmtId="165" fontId="11" fillId="4" borderId="80" xfId="4" applyFont="1" applyFill="1" applyBorder="1" applyAlignment="1">
      <alignment horizontal="center" vertical="center" wrapText="1"/>
    </xf>
    <xf numFmtId="10" fontId="8" fillId="0" borderId="105" xfId="4" applyNumberFormat="1" applyFont="1" applyBorder="1" applyAlignment="1">
      <alignment horizontal="center" vertical="center" wrapText="1"/>
    </xf>
    <xf numFmtId="10" fontId="8" fillId="0" borderId="89" xfId="4" applyNumberFormat="1" applyFont="1" applyBorder="1" applyAlignment="1">
      <alignment horizontal="center" vertical="center" wrapText="1"/>
    </xf>
    <xf numFmtId="10" fontId="10" fillId="4" borderId="66" xfId="4" applyNumberFormat="1" applyFont="1" applyFill="1" applyBorder="1" applyAlignment="1">
      <alignment horizontal="center" vertical="center" wrapText="1"/>
    </xf>
    <xf numFmtId="165" fontId="11" fillId="4" borderId="66" xfId="4" applyFont="1" applyFill="1" applyBorder="1" applyAlignment="1">
      <alignment horizontal="center" vertical="center" wrapText="1"/>
    </xf>
    <xf numFmtId="10" fontId="8" fillId="0" borderId="87" xfId="4" applyNumberFormat="1" applyFont="1" applyBorder="1" applyAlignment="1">
      <alignment horizontal="center" vertical="center" wrapText="1"/>
    </xf>
    <xf numFmtId="165" fontId="3" fillId="0" borderId="90" xfId="4" applyFont="1" applyBorder="1" applyAlignment="1">
      <alignment horizontal="center" vertical="center" wrapText="1"/>
    </xf>
    <xf numFmtId="10" fontId="8" fillId="2" borderId="60" xfId="0" applyNumberFormat="1" applyFont="1" applyFill="1" applyBorder="1" applyAlignment="1">
      <alignment horizontal="center" vertical="center" wrapText="1"/>
    </xf>
    <xf numFmtId="0" fontId="3" fillId="2" borderId="78" xfId="0" applyFont="1" applyFill="1" applyBorder="1" applyAlignment="1">
      <alignment horizontal="center" vertical="center" wrapText="1"/>
    </xf>
    <xf numFmtId="165" fontId="3" fillId="0" borderId="0" xfId="4" applyFont="1" applyAlignment="1">
      <alignment horizontal="center" vertical="center" wrapText="1"/>
    </xf>
    <xf numFmtId="165" fontId="3" fillId="0" borderId="25" xfId="4" applyFont="1" applyBorder="1" applyAlignment="1">
      <alignment horizontal="center" vertical="center" wrapText="1"/>
    </xf>
    <xf numFmtId="165" fontId="3" fillId="0" borderId="31" xfId="4" applyFont="1" applyBorder="1" applyAlignment="1">
      <alignment horizontal="center" vertical="center" wrapText="1"/>
    </xf>
    <xf numFmtId="165" fontId="3" fillId="0" borderId="106" xfId="4" applyFont="1" applyBorder="1" applyAlignment="1">
      <alignment horizontal="center"/>
    </xf>
    <xf numFmtId="165" fontId="3" fillId="0" borderId="56" xfId="4" applyFont="1" applyBorder="1" applyAlignment="1">
      <alignment horizontal="center"/>
    </xf>
    <xf numFmtId="165" fontId="3" fillId="0" borderId="107" xfId="4" applyFont="1" applyBorder="1" applyAlignment="1">
      <alignment horizontal="center"/>
    </xf>
    <xf numFmtId="10" fontId="8" fillId="0" borderId="102" xfId="4" applyNumberFormat="1" applyFont="1" applyBorder="1" applyAlignment="1">
      <alignment horizontal="center"/>
    </xf>
    <xf numFmtId="10" fontId="8" fillId="0" borderId="20" xfId="4" applyNumberFormat="1" applyFont="1" applyBorder="1" applyAlignment="1">
      <alignment horizontal="center"/>
    </xf>
    <xf numFmtId="165" fontId="3" fillId="0" borderId="33" xfId="4" applyFont="1" applyBorder="1" applyAlignment="1">
      <alignment horizontal="center" vertical="center" wrapText="1"/>
    </xf>
    <xf numFmtId="165" fontId="3" fillId="0" borderId="0" xfId="4" applyFont="1" applyAlignment="1">
      <alignment horizontal="center"/>
    </xf>
    <xf numFmtId="165" fontId="8" fillId="0" borderId="0" xfId="4" applyFont="1" applyAlignment="1">
      <alignment horizontal="center"/>
    </xf>
    <xf numFmtId="165" fontId="3" fillId="0" borderId="24" xfId="4" applyFont="1" applyBorder="1" applyAlignment="1">
      <alignment horizontal="center" vertical="center"/>
    </xf>
    <xf numFmtId="165" fontId="3" fillId="0" borderId="30" xfId="4" applyFont="1" applyBorder="1" applyAlignment="1">
      <alignment horizontal="center" vertical="center"/>
    </xf>
    <xf numFmtId="165" fontId="3" fillId="0" borderId="99" xfId="4" applyFont="1" applyBorder="1" applyAlignment="1">
      <alignment horizontal="center" vertical="center" wrapText="1"/>
    </xf>
    <xf numFmtId="165" fontId="3" fillId="0" borderId="65" xfId="4" applyFont="1" applyBorder="1" applyAlignment="1">
      <alignment horizontal="center" vertical="center" wrapText="1"/>
    </xf>
    <xf numFmtId="165" fontId="3" fillId="0" borderId="100" xfId="4" applyFont="1" applyBorder="1" applyAlignment="1">
      <alignment horizontal="center" vertical="center" wrapText="1"/>
    </xf>
    <xf numFmtId="165" fontId="3" fillId="0" borderId="101" xfId="4" applyFont="1" applyBorder="1" applyAlignment="1">
      <alignment horizontal="center" vertical="center" wrapText="1"/>
    </xf>
    <xf numFmtId="165" fontId="3" fillId="0" borderId="83" xfId="4" applyFont="1" applyBorder="1" applyAlignment="1">
      <alignment horizontal="center" vertical="center" wrapText="1"/>
    </xf>
    <xf numFmtId="165" fontId="3" fillId="0" borderId="77" xfId="4" applyFont="1" applyBorder="1" applyAlignment="1">
      <alignment horizontal="center" vertical="center" wrapText="1"/>
    </xf>
    <xf numFmtId="165" fontId="3" fillId="0" borderId="76" xfId="4" applyFont="1" applyBorder="1" applyAlignment="1">
      <alignment horizontal="center" vertical="center" wrapText="1"/>
    </xf>
    <xf numFmtId="165" fontId="3" fillId="0" borderId="82" xfId="4" applyFont="1" applyBorder="1" applyAlignment="1">
      <alignment horizontal="center" vertical="center" wrapText="1"/>
    </xf>
    <xf numFmtId="165" fontId="3" fillId="0" borderId="14" xfId="4" applyFont="1" applyBorder="1" applyAlignment="1">
      <alignment horizontal="center" vertical="center" wrapText="1"/>
    </xf>
    <xf numFmtId="165" fontId="3" fillId="0" borderId="18" xfId="4" applyFont="1" applyBorder="1" applyAlignment="1">
      <alignment horizontal="center" vertical="center" wrapText="1"/>
    </xf>
    <xf numFmtId="165" fontId="3" fillId="0" borderId="34" xfId="4" applyFont="1" applyBorder="1" applyAlignment="1">
      <alignment horizontal="center" vertical="center" wrapText="1"/>
    </xf>
    <xf numFmtId="165" fontId="3" fillId="0" borderId="97" xfId="4" applyFont="1" applyBorder="1" applyAlignment="1">
      <alignment horizontal="center" vertical="center" wrapText="1"/>
    </xf>
    <xf numFmtId="10" fontId="8" fillId="0" borderId="21" xfId="4" applyNumberFormat="1" applyFont="1" applyBorder="1" applyAlignment="1">
      <alignment horizontal="center" vertical="center" wrapText="1"/>
    </xf>
    <xf numFmtId="165" fontId="3" fillId="0" borderId="21" xfId="4" applyFont="1" applyBorder="1" applyAlignment="1">
      <alignment horizontal="center" vertical="center" wrapText="1"/>
    </xf>
    <xf numFmtId="10" fontId="8" fillId="0" borderId="66" xfId="4" applyNumberFormat="1" applyFont="1" applyBorder="1" applyAlignment="1">
      <alignment horizontal="center" vertical="center" wrapText="1"/>
    </xf>
    <xf numFmtId="165" fontId="3" fillId="0" borderId="66" xfId="4" applyFont="1" applyBorder="1" applyAlignment="1">
      <alignment horizontal="center" vertical="center" wrapText="1"/>
    </xf>
    <xf numFmtId="165" fontId="3" fillId="0" borderId="98" xfId="4" applyFont="1" applyBorder="1" applyAlignment="1">
      <alignment horizontal="center" vertical="center" wrapText="1"/>
    </xf>
    <xf numFmtId="10" fontId="8" fillId="0" borderId="29" xfId="4" applyNumberFormat="1" applyFont="1" applyBorder="1" applyAlignment="1">
      <alignment horizontal="center" vertical="center" wrapText="1"/>
    </xf>
    <xf numFmtId="10" fontId="8" fillId="0" borderId="24" xfId="4" applyNumberFormat="1" applyFont="1" applyBorder="1" applyAlignment="1">
      <alignment horizontal="center" vertical="center" wrapText="1"/>
    </xf>
    <xf numFmtId="10" fontId="8" fillId="3" borderId="10" xfId="4" applyNumberFormat="1" applyFont="1" applyFill="1" applyBorder="1" applyAlignment="1">
      <alignment horizontal="center"/>
    </xf>
    <xf numFmtId="10" fontId="8" fillId="3" borderId="12" xfId="4" applyNumberFormat="1" applyFont="1" applyFill="1" applyBorder="1" applyAlignment="1">
      <alignment horizontal="center"/>
    </xf>
    <xf numFmtId="10" fontId="8" fillId="0" borderId="108" xfId="4" applyNumberFormat="1" applyFont="1" applyBorder="1" applyAlignment="1">
      <alignment horizontal="center" vertical="center" wrapText="1"/>
    </xf>
    <xf numFmtId="165" fontId="3" fillId="0" borderId="45" xfId="4" applyFont="1" applyBorder="1" applyAlignment="1">
      <alignment horizontal="center" vertical="center" wrapText="1"/>
    </xf>
    <xf numFmtId="10" fontId="8" fillId="0" borderId="6" xfId="4" applyNumberFormat="1" applyFont="1" applyBorder="1" applyAlignment="1">
      <alignment horizontal="center" vertical="center" wrapText="1"/>
    </xf>
    <xf numFmtId="10" fontId="8" fillId="0" borderId="10" xfId="4" applyNumberFormat="1" applyFont="1" applyBorder="1" applyAlignment="1">
      <alignment horizontal="center" vertical="center" wrapText="1"/>
    </xf>
    <xf numFmtId="165" fontId="3" fillId="0" borderId="11" xfId="4" applyFont="1" applyBorder="1" applyAlignment="1">
      <alignment horizontal="center" vertical="center" wrapText="1"/>
    </xf>
    <xf numFmtId="10" fontId="8" fillId="0" borderId="52" xfId="4" applyNumberFormat="1" applyFont="1" applyBorder="1" applyAlignment="1">
      <alignment horizontal="center" vertical="center" wrapText="1"/>
    </xf>
    <xf numFmtId="165" fontId="3" fillId="0" borderId="95" xfId="4" applyFont="1" applyBorder="1" applyAlignment="1">
      <alignment horizontal="center" vertical="center" wrapText="1"/>
    </xf>
    <xf numFmtId="165" fontId="3" fillId="0" borderId="102" xfId="4" applyFont="1" applyBorder="1" applyAlignment="1">
      <alignment horizontal="center" vertical="center" wrapText="1"/>
    </xf>
    <xf numFmtId="165" fontId="3" fillId="0" borderId="103" xfId="4" applyFont="1" applyBorder="1" applyAlignment="1">
      <alignment horizontal="center" vertical="center" wrapText="1"/>
    </xf>
    <xf numFmtId="165" fontId="3" fillId="0" borderId="20" xfId="4" applyFont="1" applyBorder="1" applyAlignment="1">
      <alignment horizontal="center" vertical="center" wrapText="1"/>
    </xf>
    <xf numFmtId="165" fontId="3" fillId="0" borderId="104" xfId="4" applyFont="1" applyBorder="1" applyAlignment="1">
      <alignment horizontal="center" vertical="center" wrapText="1"/>
    </xf>
    <xf numFmtId="10" fontId="8" fillId="0" borderId="79" xfId="4" applyNumberFormat="1" applyFont="1" applyBorder="1" applyAlignment="1">
      <alignment horizontal="center" vertical="center" wrapText="1"/>
    </xf>
    <xf numFmtId="165" fontId="3" fillId="0" borderId="80" xfId="4" applyFont="1" applyBorder="1" applyAlignment="1">
      <alignment horizontal="center" vertical="center" wrapText="1"/>
    </xf>
    <xf numFmtId="10" fontId="8" fillId="0" borderId="12" xfId="4" applyNumberFormat="1" applyFont="1" applyBorder="1" applyAlignment="1">
      <alignment horizontal="center" vertical="center" wrapText="1"/>
    </xf>
    <xf numFmtId="10" fontId="8" fillId="6" borderId="10" xfId="0" applyNumberFormat="1" applyFont="1" applyFill="1" applyBorder="1" applyAlignment="1">
      <alignment horizontal="center" vertical="center" wrapText="1"/>
    </xf>
    <xf numFmtId="10" fontId="8" fillId="6" borderId="12" xfId="0" applyNumberFormat="1" applyFont="1" applyFill="1" applyBorder="1" applyAlignment="1">
      <alignment horizontal="center" vertical="center" wrapText="1"/>
    </xf>
    <xf numFmtId="10" fontId="8" fillId="0" borderId="10" xfId="0" applyNumberFormat="1" applyFont="1" applyBorder="1" applyAlignment="1">
      <alignment horizontal="center" vertical="center" wrapText="1"/>
    </xf>
    <xf numFmtId="10" fontId="8" fillId="0" borderId="12" xfId="0" applyNumberFormat="1" applyFont="1" applyBorder="1" applyAlignment="1">
      <alignment horizontal="center" vertical="center" wrapText="1"/>
    </xf>
    <xf numFmtId="10" fontId="8" fillId="6" borderId="119" xfId="0" applyNumberFormat="1" applyFont="1" applyFill="1" applyBorder="1" applyAlignment="1">
      <alignment horizontal="center" vertical="center" wrapText="1"/>
    </xf>
    <xf numFmtId="10" fontId="8" fillId="6" borderId="120" xfId="0" applyNumberFormat="1" applyFont="1" applyFill="1" applyBorder="1" applyAlignment="1">
      <alignment horizontal="center" vertical="center" wrapText="1"/>
    </xf>
    <xf numFmtId="0" fontId="3" fillId="0" borderId="99"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3"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77"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wrapText="1"/>
    </xf>
  </cellXfs>
  <cellStyles count="10">
    <cellStyle name="Millares [0]" xfId="1" builtinId="6"/>
    <cellStyle name="Moneda" xfId="7" builtinId="4"/>
    <cellStyle name="Moneda [0]" xfId="8" builtinId="7"/>
    <cellStyle name="Normal" xfId="0" builtinId="0"/>
    <cellStyle name="Normal 2" xfId="3" xr:uid="{00000000-0005-0000-0000-000004000000}"/>
    <cellStyle name="Normal 3" xfId="4" xr:uid="{00000000-0005-0000-0000-000005000000}"/>
    <cellStyle name="Normal 4" xfId="6" xr:uid="{00000000-0005-0000-0000-000006000000}"/>
    <cellStyle name="Percent 2" xfId="5" xr:uid="{00000000-0005-0000-0000-000007000000}"/>
    <cellStyle name="Porcentaje" xfId="2" builtinId="5"/>
    <cellStyle name="Porcentaje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9"/>
  <sheetViews>
    <sheetView showGridLines="0" topLeftCell="L7" zoomScale="70" zoomScaleNormal="70" workbookViewId="0">
      <selection activeCell="S27" sqref="S27"/>
    </sheetView>
  </sheetViews>
  <sheetFormatPr baseColWidth="10" defaultColWidth="9.140625" defaultRowHeight="15" x14ac:dyDescent="0.25"/>
  <cols>
    <col min="1" max="1" width="12.140625" customWidth="1"/>
    <col min="2" max="2" width="10.7109375" style="1" bestFit="1" customWidth="1"/>
    <col min="3" max="3" width="12.5703125" style="2" bestFit="1" customWidth="1"/>
    <col min="4" max="4" width="19.140625" style="2" customWidth="1"/>
    <col min="7" max="8" width="9.140625" customWidth="1"/>
    <col min="9" max="9" width="19.5703125" customWidth="1"/>
    <col min="10" max="10" width="14.42578125" style="2" customWidth="1"/>
    <col min="11" max="11" width="19.42578125" style="2" customWidth="1"/>
    <col min="12" max="12" width="21.140625" style="2" customWidth="1"/>
    <col min="13" max="13" width="6.5703125" style="2" customWidth="1"/>
    <col min="14" max="14" width="7.42578125" style="2" customWidth="1"/>
    <col min="16" max="20" width="17.85546875" customWidth="1"/>
    <col min="22" max="22" width="18.5703125" customWidth="1"/>
    <col min="23" max="23" width="10.5703125" customWidth="1"/>
    <col min="24" max="24" width="14.140625" bestFit="1" customWidth="1"/>
    <col min="25" max="25" width="30.7109375" customWidth="1"/>
    <col min="26" max="26" width="14.85546875" bestFit="1" customWidth="1"/>
  </cols>
  <sheetData>
    <row r="1" spans="1:25" s="6" customFormat="1" ht="57.75" customHeight="1" x14ac:dyDescent="0.25">
      <c r="A1" s="217"/>
      <c r="B1" s="288"/>
      <c r="C1" s="289"/>
      <c r="D1" s="289"/>
      <c r="E1" s="217"/>
      <c r="F1" s="217"/>
      <c r="G1" s="217"/>
      <c r="H1" s="217"/>
      <c r="I1" s="217"/>
      <c r="J1" s="289"/>
      <c r="K1" s="289"/>
      <c r="L1" s="289"/>
      <c r="M1" s="289"/>
      <c r="N1" s="7"/>
      <c r="O1"/>
      <c r="P1" s="216"/>
      <c r="Q1" s="217"/>
      <c r="R1" s="217"/>
      <c r="S1" s="217"/>
      <c r="T1" s="217"/>
      <c r="U1" s="218"/>
      <c r="V1" s="216"/>
      <c r="W1" s="217"/>
      <c r="X1" s="217"/>
      <c r="Y1" s="217"/>
    </row>
    <row r="2" spans="1:25" x14ac:dyDescent="0.25">
      <c r="D2" s="3"/>
      <c r="G2" s="4"/>
      <c r="H2" s="4"/>
      <c r="L2" s="5"/>
      <c r="N2" s="5"/>
      <c r="P2" s="219"/>
      <c r="Q2" s="334" t="s">
        <v>494</v>
      </c>
      <c r="R2" s="334"/>
      <c r="S2" s="334"/>
      <c r="T2" s="334"/>
      <c r="U2" s="334"/>
      <c r="V2" s="334"/>
      <c r="W2" s="220"/>
      <c r="X2" s="220"/>
      <c r="Y2" s="220"/>
    </row>
    <row r="3" spans="1:25" x14ac:dyDescent="0.25">
      <c r="D3" s="3"/>
      <c r="G3" s="4"/>
      <c r="H3" s="4"/>
      <c r="L3" s="5"/>
      <c r="N3" s="5"/>
      <c r="P3" s="222"/>
      <c r="Q3" s="223"/>
      <c r="R3" s="224"/>
      <c r="S3" s="224"/>
      <c r="T3" s="223"/>
      <c r="U3" s="221"/>
      <c r="V3" s="222"/>
      <c r="W3" s="223"/>
      <c r="X3" s="223"/>
      <c r="Y3" s="223"/>
    </row>
    <row r="4" spans="1:25" x14ac:dyDescent="0.25">
      <c r="D4" s="3"/>
      <c r="G4" s="4"/>
      <c r="H4" s="4"/>
      <c r="L4" s="5"/>
      <c r="N4" s="5"/>
      <c r="P4" s="222"/>
      <c r="Q4" s="223"/>
      <c r="R4" s="224"/>
      <c r="S4" s="224"/>
      <c r="T4" s="223"/>
      <c r="U4" s="221"/>
      <c r="V4" s="222"/>
      <c r="W4" s="223"/>
      <c r="X4" s="223"/>
      <c r="Y4" s="223"/>
    </row>
    <row r="5" spans="1:25" x14ac:dyDescent="0.25">
      <c r="D5" s="3"/>
      <c r="G5" s="4"/>
      <c r="H5" s="4"/>
      <c r="L5" s="5"/>
      <c r="N5" s="5"/>
      <c r="P5" s="225"/>
      <c r="Q5" s="226"/>
      <c r="R5" s="225"/>
      <c r="S5" s="225"/>
      <c r="T5" s="226"/>
      <c r="U5" s="221"/>
      <c r="V5" s="225"/>
      <c r="W5" s="226"/>
      <c r="X5" s="226"/>
      <c r="Y5" s="226"/>
    </row>
    <row r="6" spans="1:25" x14ac:dyDescent="0.25">
      <c r="D6" s="3"/>
      <c r="G6" s="4"/>
      <c r="H6" s="4"/>
      <c r="L6" s="5"/>
      <c r="N6" s="5"/>
    </row>
    <row r="7" spans="1:25" x14ac:dyDescent="0.25">
      <c r="D7" s="3"/>
      <c r="G7" s="4"/>
      <c r="H7" s="4"/>
      <c r="L7" s="5"/>
      <c r="N7" s="5"/>
      <c r="P7" s="191" t="s">
        <v>452</v>
      </c>
      <c r="Q7" s="192"/>
      <c r="R7" s="192"/>
      <c r="S7" s="192"/>
      <c r="T7" s="192"/>
      <c r="U7" s="192"/>
      <c r="V7" s="192"/>
      <c r="W7" s="192"/>
      <c r="X7" s="192"/>
      <c r="Y7" s="193"/>
    </row>
    <row r="8" spans="1:25" ht="15.75" x14ac:dyDescent="0.25">
      <c r="D8" s="3"/>
      <c r="G8" s="4"/>
      <c r="H8" s="4"/>
      <c r="J8" s="290"/>
      <c r="K8" s="292" t="s">
        <v>495</v>
      </c>
      <c r="L8" s="293">
        <f>Y8</f>
        <v>335511388</v>
      </c>
      <c r="M8" s="290"/>
      <c r="N8" s="5"/>
      <c r="P8" s="194" t="s">
        <v>453</v>
      </c>
      <c r="Q8" s="195"/>
      <c r="R8" s="195"/>
      <c r="S8" s="195"/>
      <c r="T8" s="195"/>
      <c r="U8" s="195"/>
      <c r="V8" s="195"/>
      <c r="W8" s="195"/>
      <c r="X8" s="195"/>
      <c r="Y8" s="308">
        <v>335511388</v>
      </c>
    </row>
    <row r="9" spans="1:25" ht="31.5" x14ac:dyDescent="0.25">
      <c r="D9" s="3"/>
      <c r="G9" s="4"/>
      <c r="H9" s="4"/>
      <c r="J9" s="290"/>
      <c r="K9" s="294" t="s">
        <v>497</v>
      </c>
      <c r="L9" s="293">
        <f>Y27</f>
        <v>80110569.812148795</v>
      </c>
      <c r="M9" s="290"/>
      <c r="N9" s="5"/>
      <c r="P9" s="194" t="s">
        <v>454</v>
      </c>
      <c r="Q9" s="195"/>
      <c r="R9" s="195"/>
      <c r="S9" s="195"/>
      <c r="T9" s="195"/>
      <c r="U9" s="195"/>
      <c r="V9" s="195"/>
      <c r="W9" s="195"/>
      <c r="X9" s="195"/>
      <c r="Y9" s="196">
        <v>45280</v>
      </c>
    </row>
    <row r="10" spans="1:25" ht="15.75" x14ac:dyDescent="0.25">
      <c r="D10" s="3"/>
      <c r="G10" s="4"/>
      <c r="H10" s="4"/>
      <c r="J10" s="290"/>
      <c r="K10" s="292" t="s">
        <v>496</v>
      </c>
      <c r="L10" s="298">
        <f>SUM(L8:L9)</f>
        <v>415621957.81214881</v>
      </c>
      <c r="M10" s="290"/>
      <c r="N10" s="5"/>
      <c r="P10" s="194"/>
      <c r="Q10" s="195"/>
      <c r="R10" s="195"/>
      <c r="S10" s="195"/>
      <c r="T10" s="195"/>
      <c r="U10" s="195"/>
      <c r="V10" s="195"/>
      <c r="W10" s="195"/>
      <c r="X10" s="195"/>
      <c r="Y10" s="196"/>
    </row>
    <row r="11" spans="1:25" x14ac:dyDescent="0.25">
      <c r="D11" s="3"/>
      <c r="G11" s="4"/>
      <c r="H11" s="4"/>
      <c r="J11" s="290"/>
      <c r="M11" s="290"/>
      <c r="N11" s="5"/>
      <c r="P11" s="194" t="s">
        <v>455</v>
      </c>
      <c r="Q11" s="195"/>
      <c r="R11" s="195"/>
      <c r="S11" s="195"/>
      <c r="T11" s="195"/>
      <c r="U11" s="195"/>
      <c r="V11" s="195"/>
      <c r="W11" s="195"/>
      <c r="X11" s="195"/>
      <c r="Y11" s="196">
        <v>45596</v>
      </c>
    </row>
    <row r="12" spans="1:25" x14ac:dyDescent="0.25">
      <c r="D12" s="3"/>
      <c r="G12" s="4"/>
      <c r="H12" s="4"/>
      <c r="J12" s="290"/>
      <c r="K12" s="290"/>
      <c r="L12" s="291"/>
      <c r="M12" s="290"/>
      <c r="N12" s="5"/>
      <c r="P12" s="194" t="s">
        <v>456</v>
      </c>
      <c r="Q12" s="195"/>
      <c r="R12" s="195"/>
      <c r="S12" s="195"/>
      <c r="T12" s="195"/>
      <c r="U12" s="195"/>
      <c r="V12" s="195"/>
      <c r="W12" s="195"/>
      <c r="X12" s="195"/>
      <c r="Y12" s="197">
        <f>+Y11-Y9+1</f>
        <v>317</v>
      </c>
    </row>
    <row r="13" spans="1:25" x14ac:dyDescent="0.25">
      <c r="D13" s="3"/>
      <c r="G13" s="4"/>
      <c r="H13" s="4"/>
      <c r="J13" s="290"/>
      <c r="K13" s="290"/>
      <c r="L13" s="291"/>
      <c r="M13" s="290"/>
      <c r="N13" s="5"/>
      <c r="P13" s="198" t="s">
        <v>457</v>
      </c>
      <c r="Q13" s="199"/>
      <c r="R13" s="199"/>
      <c r="S13" s="199"/>
      <c r="T13" s="199"/>
      <c r="U13" s="199"/>
      <c r="V13" s="199"/>
      <c r="W13" s="199"/>
      <c r="X13" s="199"/>
      <c r="Y13" s="200"/>
    </row>
    <row r="14" spans="1:25" ht="45" x14ac:dyDescent="0.25">
      <c r="D14" s="3"/>
      <c r="G14" s="4"/>
      <c r="H14" s="4"/>
      <c r="L14" s="5"/>
      <c r="N14" s="5"/>
      <c r="P14" s="191" t="s">
        <v>458</v>
      </c>
      <c r="Q14" s="192"/>
      <c r="R14" s="192"/>
      <c r="S14" s="192"/>
      <c r="T14" s="192"/>
      <c r="U14" s="201" t="s">
        <v>459</v>
      </c>
      <c r="V14" s="201" t="s">
        <v>460</v>
      </c>
      <c r="W14" s="201" t="s">
        <v>461</v>
      </c>
      <c r="X14" s="201" t="s">
        <v>462</v>
      </c>
      <c r="Y14" s="202" t="s">
        <v>462</v>
      </c>
    </row>
    <row r="15" spans="1:25" x14ac:dyDescent="0.25">
      <c r="D15" s="3"/>
      <c r="G15" s="4"/>
      <c r="H15" s="4"/>
      <c r="K15" s="295"/>
      <c r="L15" s="214"/>
      <c r="N15" s="5"/>
      <c r="P15" s="203" t="s">
        <v>463</v>
      </c>
      <c r="Q15" s="204" t="s">
        <v>464</v>
      </c>
      <c r="R15" s="204" t="s">
        <v>465</v>
      </c>
      <c r="S15" s="204" t="s">
        <v>466</v>
      </c>
      <c r="T15" s="204" t="s">
        <v>467</v>
      </c>
      <c r="U15" s="204"/>
      <c r="V15" s="204"/>
      <c r="W15" s="204"/>
      <c r="X15" s="204"/>
      <c r="Y15" s="205"/>
    </row>
    <row r="16" spans="1:25" x14ac:dyDescent="0.25">
      <c r="D16" s="3"/>
      <c r="G16" s="4"/>
      <c r="H16" s="4"/>
      <c r="K16" s="295"/>
      <c r="L16" s="214"/>
      <c r="N16" s="5"/>
      <c r="P16" s="309" t="s">
        <v>551</v>
      </c>
      <c r="Q16" s="214">
        <f>'IBC Histórico'!B454</f>
        <v>45260</v>
      </c>
      <c r="R16" s="311">
        <v>45280</v>
      </c>
      <c r="S16" s="214">
        <f>+'IBC Histórico'!D454</f>
        <v>45291</v>
      </c>
      <c r="T16" s="206">
        <f>+'IBC Histórico'!E454</f>
        <v>0.25040000000000001</v>
      </c>
      <c r="U16" s="287">
        <f t="shared" ref="U16:U26" si="0">+T16*1.5</f>
        <v>0.37560000000000004</v>
      </c>
      <c r="V16" s="296">
        <f t="shared" ref="V16:V26" si="1">+(1+U16)^(1/365)-1</f>
        <v>8.7405299359555322E-4</v>
      </c>
      <c r="W16" s="207">
        <f t="shared" ref="W16:W26" si="2">+S16-R16+1</f>
        <v>12</v>
      </c>
      <c r="X16" s="184">
        <f t="shared" ref="X16:X26" si="3">+V16*W16</f>
        <v>1.0488635923146639E-2</v>
      </c>
      <c r="Y16" s="208">
        <f t="shared" ref="Y16:Y26" si="4">+$Y$8*X16</f>
        <v>3519056.7968015899</v>
      </c>
    </row>
    <row r="17" spans="4:25" x14ac:dyDescent="0.25">
      <c r="D17" s="3"/>
      <c r="G17" s="4"/>
      <c r="H17" s="4"/>
      <c r="K17" s="295"/>
      <c r="L17" s="214"/>
      <c r="N17" s="5"/>
      <c r="P17" s="309" t="s">
        <v>552</v>
      </c>
      <c r="Q17" s="214">
        <f>'IBC Histórico'!B455</f>
        <v>45289</v>
      </c>
      <c r="R17" s="311">
        <f>+'IBC Histórico'!C455</f>
        <v>45292</v>
      </c>
      <c r="S17" s="214">
        <f>+'IBC Histórico'!D455</f>
        <v>45322</v>
      </c>
      <c r="T17" s="206">
        <f>+'IBC Histórico'!E455</f>
        <v>0.23319999999999999</v>
      </c>
      <c r="U17" s="287">
        <f t="shared" si="0"/>
        <v>0.3498</v>
      </c>
      <c r="V17" s="296">
        <f t="shared" si="1"/>
        <v>8.2213621633542289E-4</v>
      </c>
      <c r="W17" s="207">
        <f t="shared" si="2"/>
        <v>31</v>
      </c>
      <c r="X17" s="184">
        <f t="shared" si="3"/>
        <v>2.5486222706398109E-2</v>
      </c>
      <c r="Y17" s="208">
        <f t="shared" si="4"/>
        <v>8550917.9551007468</v>
      </c>
    </row>
    <row r="18" spans="4:25" x14ac:dyDescent="0.25">
      <c r="D18" s="3"/>
      <c r="G18" s="4"/>
      <c r="H18" s="4"/>
      <c r="K18" s="295"/>
      <c r="L18" s="214"/>
      <c r="N18" s="5"/>
      <c r="P18" s="309" t="s">
        <v>553</v>
      </c>
      <c r="Q18" s="214">
        <f>'IBC Histórico'!B456</f>
        <v>45320</v>
      </c>
      <c r="R18" s="311">
        <f>+'IBC Histórico'!C456</f>
        <v>45323</v>
      </c>
      <c r="S18" s="214">
        <f>+'IBC Histórico'!D456</f>
        <v>45351</v>
      </c>
      <c r="T18" s="206">
        <f>+'IBC Histórico'!E456</f>
        <v>0.2331</v>
      </c>
      <c r="U18" s="287">
        <f t="shared" si="0"/>
        <v>0.34965000000000002</v>
      </c>
      <c r="V18" s="296">
        <f t="shared" si="1"/>
        <v>8.2183149003478562E-4</v>
      </c>
      <c r="W18" s="207">
        <f t="shared" si="2"/>
        <v>29</v>
      </c>
      <c r="X18" s="184">
        <f t="shared" si="3"/>
        <v>2.3833113211008783E-2</v>
      </c>
      <c r="Y18" s="208">
        <f t="shared" si="4"/>
        <v>7996280.8937866939</v>
      </c>
    </row>
    <row r="19" spans="4:25" x14ac:dyDescent="0.25">
      <c r="D19" s="3"/>
      <c r="G19" s="4"/>
      <c r="H19" s="4"/>
      <c r="K19" s="295"/>
      <c r="L19" s="214"/>
      <c r="N19" s="5"/>
      <c r="P19" s="309" t="s">
        <v>554</v>
      </c>
      <c r="Q19" s="214">
        <f>'IBC Histórico'!B457</f>
        <v>45351</v>
      </c>
      <c r="R19" s="311">
        <f>+'IBC Histórico'!C457</f>
        <v>45352</v>
      </c>
      <c r="S19" s="214">
        <f>+'IBC Histórico'!D457</f>
        <v>45382</v>
      </c>
      <c r="T19" s="206">
        <f>+'IBC Histórico'!E457</f>
        <v>0.222</v>
      </c>
      <c r="U19" s="287">
        <f t="shared" si="0"/>
        <v>0.33300000000000002</v>
      </c>
      <c r="V19" s="296">
        <f t="shared" si="1"/>
        <v>7.8779519212868188E-4</v>
      </c>
      <c r="W19" s="207">
        <f t="shared" si="2"/>
        <v>31</v>
      </c>
      <c r="X19" s="184">
        <f t="shared" si="3"/>
        <v>2.4421650955989138E-2</v>
      </c>
      <c r="Y19" s="208">
        <f t="shared" si="4"/>
        <v>8193742.0094954427</v>
      </c>
    </row>
    <row r="20" spans="4:25" x14ac:dyDescent="0.25">
      <c r="D20" s="3"/>
      <c r="G20" s="4"/>
      <c r="H20" s="4"/>
      <c r="K20" s="295"/>
      <c r="L20" s="214"/>
      <c r="N20" s="5"/>
      <c r="P20" s="309" t="s">
        <v>555</v>
      </c>
      <c r="Q20" s="214">
        <f>'IBC Histórico'!B458</f>
        <v>45372</v>
      </c>
      <c r="R20" s="311">
        <f>+'IBC Histórico'!C458</f>
        <v>45383</v>
      </c>
      <c r="S20" s="214">
        <f>+'IBC Histórico'!D458</f>
        <v>45412</v>
      </c>
      <c r="T20" s="206">
        <f>+'IBC Histórico'!E458</f>
        <v>0.22059999999999999</v>
      </c>
      <c r="U20" s="287">
        <f t="shared" si="0"/>
        <v>0.33089999999999997</v>
      </c>
      <c r="V20" s="296">
        <f t="shared" si="1"/>
        <v>7.8347224762276291E-4</v>
      </c>
      <c r="W20" s="207">
        <f t="shared" si="2"/>
        <v>30</v>
      </c>
      <c r="X20" s="184">
        <f t="shared" si="3"/>
        <v>2.3504167428682887E-2</v>
      </c>
      <c r="Y20" s="208">
        <f t="shared" si="4"/>
        <v>7885915.8377817869</v>
      </c>
    </row>
    <row r="21" spans="4:25" x14ac:dyDescent="0.25">
      <c r="D21" s="3"/>
      <c r="G21" s="4"/>
      <c r="H21" s="4"/>
      <c r="K21" s="295"/>
      <c r="L21" s="214"/>
      <c r="N21" s="5"/>
      <c r="P21" s="309" t="s">
        <v>556</v>
      </c>
      <c r="Q21" s="214">
        <f>'IBC Histórico'!B459</f>
        <v>45412</v>
      </c>
      <c r="R21" s="311">
        <f>+'IBC Histórico'!C459</f>
        <v>45413</v>
      </c>
      <c r="S21" s="214">
        <f>+'IBC Histórico'!D459</f>
        <v>45443</v>
      </c>
      <c r="T21" s="206">
        <f>+'IBC Histórico'!E459</f>
        <v>0.2102</v>
      </c>
      <c r="U21" s="287">
        <f t="shared" si="0"/>
        <v>0.31530000000000002</v>
      </c>
      <c r="V21" s="296">
        <f t="shared" si="1"/>
        <v>7.5114436909107241E-4</v>
      </c>
      <c r="W21" s="207">
        <f t="shared" si="2"/>
        <v>31</v>
      </c>
      <c r="X21" s="184">
        <f t="shared" si="3"/>
        <v>2.3285475441823245E-2</v>
      </c>
      <c r="Y21" s="208">
        <f t="shared" si="4"/>
        <v>7812542.1857260298</v>
      </c>
    </row>
    <row r="22" spans="4:25" x14ac:dyDescent="0.25">
      <c r="D22" s="3"/>
      <c r="G22" s="4"/>
      <c r="H22" s="4"/>
      <c r="K22" s="295"/>
      <c r="L22" s="214"/>
      <c r="N22" s="5"/>
      <c r="P22" s="309" t="s">
        <v>557</v>
      </c>
      <c r="Q22" s="214">
        <f>'IBC Histórico'!B460</f>
        <v>45443</v>
      </c>
      <c r="R22" s="311">
        <f>+'IBC Histórico'!C460</f>
        <v>45444</v>
      </c>
      <c r="S22" s="214">
        <f>+'IBC Histórico'!D460</f>
        <v>45473</v>
      </c>
      <c r="T22" s="206">
        <f>+'IBC Histórico'!E460</f>
        <v>0.2056</v>
      </c>
      <c r="U22" s="287">
        <f t="shared" si="0"/>
        <v>0.30840000000000001</v>
      </c>
      <c r="V22" s="296">
        <f t="shared" si="1"/>
        <v>7.3672334792984628E-4</v>
      </c>
      <c r="W22" s="207">
        <f t="shared" si="2"/>
        <v>30</v>
      </c>
      <c r="X22" s="184">
        <f t="shared" si="3"/>
        <v>2.2101700437895389E-2</v>
      </c>
      <c r="Y22" s="208">
        <f t="shared" si="4"/>
        <v>7415372.1910784896</v>
      </c>
    </row>
    <row r="23" spans="4:25" x14ac:dyDescent="0.25">
      <c r="D23" s="3"/>
      <c r="G23" s="4"/>
      <c r="H23" s="4"/>
      <c r="K23" s="295"/>
      <c r="L23" s="214"/>
      <c r="N23" s="5"/>
      <c r="P23" s="309" t="s">
        <v>558</v>
      </c>
      <c r="Q23" s="214">
        <f>'IBC Histórico'!B461</f>
        <v>45471</v>
      </c>
      <c r="R23" s="311">
        <f>+'IBC Histórico'!C461</f>
        <v>45474</v>
      </c>
      <c r="S23" s="214">
        <f>+'IBC Histórico'!D461</f>
        <v>45504</v>
      </c>
      <c r="T23" s="206">
        <f>+'IBC Histórico'!E461</f>
        <v>0.1966</v>
      </c>
      <c r="U23" s="287">
        <f t="shared" si="0"/>
        <v>0.2949</v>
      </c>
      <c r="V23" s="296">
        <f t="shared" si="1"/>
        <v>7.0828762714469917E-4</v>
      </c>
      <c r="W23" s="207">
        <f t="shared" si="2"/>
        <v>31</v>
      </c>
      <c r="X23" s="184">
        <f t="shared" si="3"/>
        <v>2.1956916441485674E-2</v>
      </c>
      <c r="Y23" s="208">
        <f t="shared" si="4"/>
        <v>7366795.5114828795</v>
      </c>
    </row>
    <row r="24" spans="4:25" x14ac:dyDescent="0.25">
      <c r="D24" s="3"/>
      <c r="G24" s="4"/>
      <c r="H24" s="4"/>
      <c r="K24" s="295"/>
      <c r="L24" s="214"/>
      <c r="N24" s="5"/>
      <c r="P24" s="309" t="s">
        <v>559</v>
      </c>
      <c r="Q24" s="214">
        <f>'IBC Histórico'!B462</f>
        <v>45504</v>
      </c>
      <c r="R24" s="311">
        <f>+'IBC Histórico'!C462</f>
        <v>45505</v>
      </c>
      <c r="S24" s="214">
        <f>+'IBC Histórico'!D462</f>
        <v>45535</v>
      </c>
      <c r="T24" s="206">
        <f>+'IBC Histórico'!E462</f>
        <v>0.19470000000000001</v>
      </c>
      <c r="U24" s="287">
        <f t="shared" si="0"/>
        <v>0.29205000000000003</v>
      </c>
      <c r="V24" s="296">
        <f t="shared" si="1"/>
        <v>7.0224674562768818E-4</v>
      </c>
      <c r="W24" s="207">
        <f t="shared" si="2"/>
        <v>31</v>
      </c>
      <c r="X24" s="184">
        <f t="shared" si="3"/>
        <v>2.1769649114458334E-2</v>
      </c>
      <c r="Y24" s="208">
        <f t="shared" si="4"/>
        <v>7303965.1906648865</v>
      </c>
    </row>
    <row r="25" spans="4:25" x14ac:dyDescent="0.25">
      <c r="D25" s="3"/>
      <c r="G25" s="4"/>
      <c r="H25" s="4"/>
      <c r="K25" s="295"/>
      <c r="L25" s="214"/>
      <c r="N25" s="5"/>
      <c r="P25" s="309" t="s">
        <v>560</v>
      </c>
      <c r="Q25" s="214">
        <f>'IBC Histórico'!B463</f>
        <v>45534</v>
      </c>
      <c r="R25" s="311">
        <f>+'IBC Histórico'!C463</f>
        <v>45536</v>
      </c>
      <c r="S25" s="214">
        <f>+'IBC Histórico'!D463</f>
        <v>45565</v>
      </c>
      <c r="T25" s="206">
        <f>+'IBC Histórico'!E463</f>
        <v>0.1923</v>
      </c>
      <c r="U25" s="287">
        <f t="shared" si="0"/>
        <v>0.28844999999999998</v>
      </c>
      <c r="V25" s="296">
        <f t="shared" si="1"/>
        <v>6.9459713613584384E-4</v>
      </c>
      <c r="W25" s="207">
        <f t="shared" si="2"/>
        <v>30</v>
      </c>
      <c r="X25" s="184">
        <f t="shared" si="3"/>
        <v>2.0837914084075315E-2</v>
      </c>
      <c r="Y25" s="208">
        <f t="shared" si="4"/>
        <v>6991357.4773728577</v>
      </c>
    </row>
    <row r="26" spans="4:25" x14ac:dyDescent="0.25">
      <c r="D26" s="3"/>
      <c r="G26" s="4"/>
      <c r="H26" s="4"/>
      <c r="K26" s="295"/>
      <c r="L26" s="214"/>
      <c r="N26" s="5"/>
      <c r="P26" s="309" t="s">
        <v>71</v>
      </c>
      <c r="Q26" s="214">
        <f>'IBC Histórico'!B464</f>
        <v>45565</v>
      </c>
      <c r="R26" s="311">
        <f>+'IBC Histórico'!C464</f>
        <v>45566</v>
      </c>
      <c r="S26" s="214">
        <v>45596</v>
      </c>
      <c r="T26" s="206">
        <f>+'IBC Histórico'!E464</f>
        <v>0.18779999999999999</v>
      </c>
      <c r="U26" s="287">
        <f t="shared" si="0"/>
        <v>0.28170000000000001</v>
      </c>
      <c r="V26" s="296">
        <f t="shared" si="1"/>
        <v>6.8019649386563685E-4</v>
      </c>
      <c r="W26" s="207">
        <f t="shared" si="2"/>
        <v>31</v>
      </c>
      <c r="X26" s="184">
        <f t="shared" si="3"/>
        <v>2.1086091309834742E-2</v>
      </c>
      <c r="Y26" s="208">
        <f t="shared" si="4"/>
        <v>7074623.7628573924</v>
      </c>
    </row>
    <row r="27" spans="4:25" x14ac:dyDescent="0.25">
      <c r="D27" s="3"/>
      <c r="G27" s="4"/>
      <c r="H27" s="4"/>
      <c r="I27" s="299"/>
      <c r="J27" s="300"/>
      <c r="K27" s="297"/>
      <c r="L27" s="297"/>
      <c r="M27" s="301"/>
      <c r="N27" s="302"/>
      <c r="O27" s="221"/>
      <c r="P27" s="310" t="s">
        <v>468</v>
      </c>
      <c r="Q27" s="209"/>
      <c r="R27" s="209"/>
      <c r="S27" s="209"/>
      <c r="T27" s="210"/>
      <c r="U27" s="211"/>
      <c r="V27" s="211"/>
      <c r="W27" s="212">
        <f>SUM(W16:W26)</f>
        <v>317</v>
      </c>
      <c r="X27" s="210"/>
      <c r="Y27" s="213">
        <f>SUM(Y16:Y26)</f>
        <v>80110569.812148795</v>
      </c>
    </row>
    <row r="28" spans="4:25" x14ac:dyDescent="0.25">
      <c r="D28" s="3"/>
      <c r="G28" s="4"/>
      <c r="H28" s="4"/>
      <c r="I28" s="299"/>
      <c r="J28" s="300"/>
      <c r="K28" s="297"/>
      <c r="L28" s="297"/>
      <c r="M28" s="301"/>
      <c r="N28" s="302"/>
      <c r="O28" s="221"/>
    </row>
    <row r="29" spans="4:25" x14ac:dyDescent="0.25">
      <c r="D29" s="3"/>
      <c r="G29" s="4"/>
      <c r="H29" s="4"/>
      <c r="I29" s="303"/>
      <c r="J29" s="304"/>
      <c r="K29" s="297"/>
      <c r="L29" s="297"/>
      <c r="M29" s="301"/>
      <c r="N29" s="302"/>
      <c r="O29" s="221"/>
      <c r="P29" s="225"/>
      <c r="Q29" s="183"/>
      <c r="R29" s="183"/>
      <c r="S29" s="183"/>
      <c r="T29" s="184"/>
      <c r="U29" s="185"/>
      <c r="V29" s="185"/>
      <c r="X29" s="184"/>
      <c r="Y29" s="2"/>
    </row>
    <row r="30" spans="4:25" x14ac:dyDescent="0.25">
      <c r="D30" s="3"/>
      <c r="G30" s="4"/>
      <c r="H30" s="4"/>
      <c r="I30" s="221"/>
      <c r="J30" s="305"/>
      <c r="K30" s="305"/>
      <c r="L30" s="306"/>
      <c r="M30" s="305"/>
      <c r="N30" s="306"/>
      <c r="O30" s="221"/>
      <c r="P30" s="225"/>
      <c r="Q30" s="225"/>
      <c r="R30" s="225"/>
      <c r="S30" s="225"/>
      <c r="T30" s="225"/>
      <c r="U30" s="225"/>
      <c r="V30" s="225"/>
      <c r="W30" s="225"/>
      <c r="X30" s="225"/>
      <c r="Y30" s="225"/>
    </row>
    <row r="31" spans="4:25" x14ac:dyDescent="0.25">
      <c r="D31" s="3"/>
      <c r="G31" s="4"/>
      <c r="H31" s="4"/>
      <c r="I31" s="221"/>
      <c r="J31" s="305"/>
      <c r="K31" s="305"/>
      <c r="L31" s="306"/>
      <c r="M31" s="305"/>
      <c r="N31" s="306"/>
      <c r="O31" s="221"/>
      <c r="P31" s="225"/>
      <c r="Q31" s="225"/>
      <c r="R31" s="225"/>
      <c r="S31" s="225"/>
      <c r="T31" s="225"/>
      <c r="U31" s="225"/>
      <c r="V31" s="225"/>
      <c r="W31" s="225"/>
      <c r="X31" s="225"/>
      <c r="Y31" s="227"/>
    </row>
    <row r="32" spans="4:25" x14ac:dyDescent="0.25">
      <c r="D32" s="3"/>
      <c r="G32" s="4"/>
      <c r="H32" s="4"/>
      <c r="I32" s="221"/>
      <c r="J32" s="305"/>
      <c r="K32" s="305"/>
      <c r="L32" s="306"/>
      <c r="M32" s="305"/>
      <c r="N32" s="306"/>
      <c r="O32" s="221"/>
      <c r="P32" s="225"/>
      <c r="Q32" s="225"/>
      <c r="R32" s="225"/>
      <c r="S32" s="225"/>
      <c r="T32" s="225"/>
      <c r="U32" s="225"/>
      <c r="V32" s="225"/>
      <c r="W32" s="225"/>
      <c r="X32" s="225"/>
      <c r="Y32" s="228"/>
    </row>
    <row r="33" spans="4:25" x14ac:dyDescent="0.25">
      <c r="D33" s="3"/>
      <c r="G33" s="4"/>
      <c r="H33" s="4"/>
      <c r="I33" s="221"/>
      <c r="J33" s="305"/>
      <c r="K33" s="305"/>
      <c r="L33" s="306"/>
      <c r="M33" s="305"/>
      <c r="N33" s="306"/>
      <c r="O33" s="221"/>
      <c r="P33" s="225"/>
      <c r="Q33" s="225"/>
      <c r="R33" s="225"/>
      <c r="S33" s="225"/>
      <c r="T33" s="225"/>
      <c r="U33" s="225"/>
      <c r="V33" s="225"/>
      <c r="W33" s="225"/>
      <c r="X33" s="225"/>
      <c r="Y33" s="228"/>
    </row>
    <row r="34" spans="4:25" x14ac:dyDescent="0.25">
      <c r="D34" s="3"/>
      <c r="G34" s="4"/>
      <c r="H34" s="4"/>
      <c r="I34" s="221"/>
      <c r="J34" s="305"/>
      <c r="K34" s="305"/>
      <c r="L34" s="306"/>
      <c r="M34" s="305"/>
      <c r="N34" s="306"/>
      <c r="O34" s="221"/>
      <c r="P34" s="225"/>
      <c r="Q34" s="225"/>
      <c r="R34" s="225"/>
      <c r="S34" s="225"/>
      <c r="T34" s="225"/>
      <c r="U34" s="225"/>
      <c r="V34" s="225"/>
      <c r="W34" s="225"/>
      <c r="X34" s="225"/>
      <c r="Y34" s="226"/>
    </row>
    <row r="35" spans="4:25" x14ac:dyDescent="0.25">
      <c r="D35" s="3"/>
      <c r="G35" s="4"/>
      <c r="H35" s="4"/>
      <c r="I35" s="221"/>
      <c r="J35" s="305"/>
      <c r="K35" s="307"/>
      <c r="L35" s="306"/>
      <c r="M35" s="305"/>
      <c r="N35" s="306"/>
      <c r="O35" s="221"/>
      <c r="P35" s="225"/>
      <c r="Q35" s="225"/>
      <c r="R35" s="225"/>
      <c r="S35" s="225"/>
      <c r="T35" s="225"/>
      <c r="U35" s="225"/>
      <c r="V35" s="225"/>
      <c r="W35" s="225"/>
      <c r="X35" s="225"/>
      <c r="Y35" s="225"/>
    </row>
    <row r="36" spans="4:25" x14ac:dyDescent="0.25">
      <c r="D36" s="3"/>
      <c r="G36" s="4"/>
      <c r="H36" s="4"/>
      <c r="L36" s="5"/>
      <c r="N36" s="5"/>
      <c r="P36" s="230"/>
      <c r="Q36" s="225"/>
      <c r="R36" s="225"/>
      <c r="S36" s="225"/>
      <c r="T36" s="225"/>
      <c r="U36" s="229"/>
      <c r="V36" s="229"/>
      <c r="W36" s="229"/>
      <c r="X36" s="229"/>
      <c r="Y36" s="229"/>
    </row>
    <row r="37" spans="4:25" x14ac:dyDescent="0.25">
      <c r="P37" s="219"/>
      <c r="Q37" s="230"/>
      <c r="R37" s="230"/>
      <c r="S37" s="230"/>
      <c r="T37" s="230"/>
      <c r="U37" s="230"/>
      <c r="V37" s="230"/>
      <c r="W37" s="230"/>
      <c r="X37" s="230"/>
      <c r="Y37" s="230"/>
    </row>
    <row r="38" spans="4:25" x14ac:dyDescent="0.25">
      <c r="P38" s="219"/>
      <c r="Q38" s="231"/>
      <c r="R38" s="231"/>
      <c r="S38" s="231"/>
      <c r="T38" s="232"/>
      <c r="U38" s="233"/>
      <c r="V38" s="233"/>
      <c r="W38" s="234"/>
      <c r="X38" s="235"/>
      <c r="Y38" s="223"/>
    </row>
    <row r="39" spans="4:25" x14ac:dyDescent="0.25">
      <c r="P39" s="219"/>
      <c r="Q39" s="231"/>
      <c r="R39" s="231"/>
      <c r="S39" s="231"/>
      <c r="T39" s="232"/>
      <c r="U39" s="233"/>
      <c r="V39" s="233"/>
      <c r="W39" s="234"/>
      <c r="X39" s="235"/>
      <c r="Y39" s="223"/>
    </row>
    <row r="40" spans="4:25" x14ac:dyDescent="0.25">
      <c r="P40" s="219"/>
      <c r="Q40" s="231"/>
      <c r="R40" s="231"/>
      <c r="S40" s="231"/>
      <c r="T40" s="232"/>
      <c r="U40" s="233"/>
      <c r="V40" s="233"/>
      <c r="W40" s="234"/>
      <c r="X40" s="235"/>
      <c r="Y40" s="223"/>
    </row>
    <row r="41" spans="4:25" x14ac:dyDescent="0.25">
      <c r="P41" s="219"/>
      <c r="Q41" s="231"/>
      <c r="R41" s="231"/>
      <c r="S41" s="231"/>
      <c r="T41" s="232"/>
      <c r="U41" s="233"/>
      <c r="V41" s="233"/>
      <c r="W41" s="234"/>
      <c r="X41" s="235"/>
      <c r="Y41" s="223"/>
    </row>
    <row r="42" spans="4:25" x14ac:dyDescent="0.25">
      <c r="P42" s="219"/>
      <c r="Q42" s="231"/>
      <c r="R42" s="231"/>
      <c r="S42" s="231"/>
      <c r="T42" s="232"/>
      <c r="U42" s="233"/>
      <c r="V42" s="233"/>
      <c r="W42" s="234"/>
      <c r="X42" s="235"/>
      <c r="Y42" s="223"/>
    </row>
    <row r="43" spans="4:25" x14ac:dyDescent="0.25">
      <c r="P43" s="219"/>
      <c r="Q43" s="231"/>
      <c r="R43" s="231"/>
      <c r="S43" s="231"/>
      <c r="T43" s="232"/>
      <c r="U43" s="233"/>
      <c r="V43" s="233"/>
      <c r="W43" s="234"/>
      <c r="X43" s="235"/>
      <c r="Y43" s="223"/>
    </row>
    <row r="44" spans="4:25" x14ac:dyDescent="0.25">
      <c r="P44" s="219"/>
      <c r="Q44" s="231"/>
      <c r="R44" s="231"/>
      <c r="S44" s="231"/>
      <c r="T44" s="232"/>
      <c r="U44" s="233"/>
      <c r="V44" s="233"/>
      <c r="W44" s="234"/>
      <c r="X44" s="235"/>
      <c r="Y44" s="223"/>
    </row>
    <row r="45" spans="4:25" x14ac:dyDescent="0.25">
      <c r="P45" s="219"/>
      <c r="Q45" s="231"/>
      <c r="R45" s="231"/>
      <c r="S45" s="231"/>
      <c r="T45" s="232"/>
      <c r="U45" s="233"/>
      <c r="V45" s="233"/>
      <c r="W45" s="234"/>
      <c r="X45" s="235"/>
      <c r="Y45" s="223"/>
    </row>
    <row r="46" spans="4:25" x14ac:dyDescent="0.25">
      <c r="P46" s="219"/>
      <c r="Q46" s="231"/>
      <c r="R46" s="231"/>
      <c r="S46" s="231"/>
      <c r="T46" s="232"/>
      <c r="U46" s="233"/>
      <c r="V46" s="233"/>
      <c r="W46" s="234"/>
      <c r="X46" s="235"/>
      <c r="Y46" s="223"/>
    </row>
    <row r="47" spans="4:25" x14ac:dyDescent="0.25">
      <c r="P47" s="219"/>
      <c r="Q47" s="231"/>
      <c r="R47" s="231"/>
      <c r="S47" s="231"/>
      <c r="T47" s="232"/>
      <c r="U47" s="233"/>
      <c r="V47" s="233"/>
      <c r="W47" s="234"/>
      <c r="X47" s="235"/>
      <c r="Y47" s="223"/>
    </row>
    <row r="48" spans="4:25" x14ac:dyDescent="0.25">
      <c r="P48" s="219"/>
      <c r="Q48" s="231"/>
      <c r="R48" s="231"/>
      <c r="S48" s="231"/>
      <c r="T48" s="232"/>
      <c r="U48" s="233"/>
      <c r="V48" s="233"/>
      <c r="W48" s="234"/>
      <c r="X48" s="235"/>
      <c r="Y48" s="223"/>
    </row>
    <row r="49" spans="16:25" x14ac:dyDescent="0.25">
      <c r="P49" s="219"/>
      <c r="Q49" s="231"/>
      <c r="R49" s="231"/>
      <c r="S49" s="231"/>
      <c r="T49" s="232"/>
      <c r="U49" s="233"/>
      <c r="V49" s="233"/>
      <c r="W49" s="234"/>
      <c r="X49" s="235"/>
      <c r="Y49" s="223"/>
    </row>
    <row r="50" spans="16:25" x14ac:dyDescent="0.25">
      <c r="P50" s="219"/>
      <c r="Q50" s="231"/>
      <c r="R50" s="231"/>
      <c r="S50" s="231"/>
      <c r="T50" s="232"/>
      <c r="U50" s="233"/>
      <c r="V50" s="233"/>
      <c r="W50" s="234"/>
      <c r="X50" s="235"/>
      <c r="Y50" s="223"/>
    </row>
    <row r="51" spans="16:25" x14ac:dyDescent="0.25">
      <c r="P51" s="219"/>
      <c r="Q51" s="231"/>
      <c r="R51" s="231"/>
      <c r="S51" s="231"/>
      <c r="T51" s="232"/>
      <c r="U51" s="233"/>
      <c r="V51" s="233"/>
      <c r="W51" s="234"/>
      <c r="X51" s="235"/>
      <c r="Y51" s="223"/>
    </row>
    <row r="52" spans="16:25" x14ac:dyDescent="0.25">
      <c r="P52" s="219"/>
      <c r="Q52" s="231"/>
      <c r="R52" s="231"/>
      <c r="S52" s="231"/>
      <c r="T52" s="232"/>
      <c r="U52" s="233"/>
      <c r="V52" s="233"/>
      <c r="W52" s="234"/>
      <c r="X52" s="235"/>
      <c r="Y52" s="223"/>
    </row>
    <row r="53" spans="16:25" x14ac:dyDescent="0.25">
      <c r="P53" s="219"/>
      <c r="Q53" s="231"/>
      <c r="R53" s="231"/>
      <c r="S53" s="231"/>
      <c r="T53" s="232"/>
      <c r="U53" s="233"/>
      <c r="V53" s="233"/>
      <c r="W53" s="234"/>
      <c r="X53" s="235"/>
      <c r="Y53" s="223"/>
    </row>
    <row r="54" spans="16:25" x14ac:dyDescent="0.25">
      <c r="P54" s="228"/>
      <c r="Q54" s="231"/>
      <c r="R54" s="231"/>
      <c r="S54" s="231"/>
      <c r="T54" s="232"/>
      <c r="U54" s="233"/>
      <c r="V54" s="233"/>
      <c r="W54" s="234"/>
      <c r="X54" s="235"/>
      <c r="Y54" s="223"/>
    </row>
    <row r="55" spans="16:25" x14ac:dyDescent="0.25">
      <c r="Q55" s="228"/>
      <c r="R55" s="228"/>
      <c r="S55" s="228"/>
      <c r="T55" s="236"/>
      <c r="U55" s="237"/>
      <c r="V55" s="237"/>
      <c r="W55" s="227"/>
      <c r="X55" s="236"/>
      <c r="Y55" s="226"/>
    </row>
    <row r="56" spans="16:25" x14ac:dyDescent="0.25">
      <c r="S56" s="183"/>
      <c r="T56" s="184"/>
      <c r="U56" s="185"/>
      <c r="V56" s="185"/>
      <c r="X56" s="184"/>
      <c r="Y56" s="2"/>
    </row>
    <row r="58" spans="16:25" x14ac:dyDescent="0.25">
      <c r="Y58" s="182"/>
    </row>
    <row r="59" spans="16:25" x14ac:dyDescent="0.25">
      <c r="Y59" s="183"/>
    </row>
    <row r="60" spans="16:25" x14ac:dyDescent="0.25">
      <c r="Y60" s="183"/>
    </row>
    <row r="61" spans="16:25" x14ac:dyDescent="0.25">
      <c r="Y61" s="2"/>
    </row>
    <row r="63" spans="16:25" x14ac:dyDescent="0.25">
      <c r="P63" s="186"/>
      <c r="U63" s="187"/>
      <c r="V63" s="187"/>
      <c r="W63" s="187"/>
      <c r="X63" s="187"/>
      <c r="Y63" s="187"/>
    </row>
    <row r="64" spans="16:25" x14ac:dyDescent="0.25">
      <c r="P64" s="186"/>
      <c r="Q64" s="186"/>
      <c r="R64" s="186"/>
      <c r="S64" s="186"/>
      <c r="T64" s="186"/>
      <c r="U64" s="186"/>
      <c r="V64" s="186"/>
      <c r="W64" s="186"/>
      <c r="X64" s="186"/>
      <c r="Y64" s="186"/>
    </row>
    <row r="65" spans="16:25" x14ac:dyDescent="0.25">
      <c r="P65" s="186"/>
      <c r="Q65" s="183"/>
      <c r="R65" s="183"/>
      <c r="S65" s="183"/>
      <c r="T65" s="188"/>
      <c r="U65" s="185"/>
      <c r="V65" s="185"/>
      <c r="W65" s="189"/>
      <c r="X65" s="184"/>
      <c r="Y65" s="2"/>
    </row>
    <row r="66" spans="16:25" x14ac:dyDescent="0.25">
      <c r="P66" s="186"/>
      <c r="Q66" s="183"/>
      <c r="R66" s="183"/>
      <c r="S66" s="183"/>
      <c r="T66" s="188"/>
      <c r="U66" s="185"/>
      <c r="V66" s="185"/>
      <c r="W66" s="189"/>
      <c r="X66" s="184"/>
      <c r="Y66" s="2"/>
    </row>
    <row r="67" spans="16:25" x14ac:dyDescent="0.25">
      <c r="P67" s="186"/>
      <c r="Q67" s="183"/>
      <c r="R67" s="183"/>
      <c r="S67" s="183"/>
      <c r="T67" s="188"/>
      <c r="U67" s="185"/>
      <c r="V67" s="185"/>
      <c r="W67" s="189"/>
      <c r="X67" s="184"/>
      <c r="Y67" s="2"/>
    </row>
    <row r="68" spans="16:25" x14ac:dyDescent="0.25">
      <c r="P68" s="186"/>
      <c r="Q68" s="183"/>
      <c r="R68" s="183"/>
      <c r="S68" s="183"/>
      <c r="T68" s="188"/>
      <c r="U68" s="185"/>
      <c r="V68" s="185"/>
      <c r="W68" s="189"/>
      <c r="X68" s="184"/>
      <c r="Y68" s="2"/>
    </row>
    <row r="69" spans="16:25" x14ac:dyDescent="0.25">
      <c r="P69" s="186"/>
      <c r="Q69" s="183"/>
      <c r="R69" s="183"/>
      <c r="S69" s="183"/>
      <c r="T69" s="188"/>
      <c r="U69" s="185"/>
      <c r="V69" s="185"/>
      <c r="W69" s="189"/>
      <c r="X69" s="184"/>
      <c r="Y69" s="2"/>
    </row>
    <row r="70" spans="16:25" x14ac:dyDescent="0.25">
      <c r="P70" s="186"/>
      <c r="Q70" s="183"/>
      <c r="R70" s="183"/>
      <c r="S70" s="183"/>
      <c r="T70" s="188"/>
      <c r="U70" s="185"/>
      <c r="V70" s="185"/>
      <c r="W70" s="189"/>
      <c r="X70" s="184"/>
      <c r="Y70" s="2"/>
    </row>
    <row r="71" spans="16:25" x14ac:dyDescent="0.25">
      <c r="P71" s="186"/>
      <c r="Q71" s="183"/>
      <c r="R71" s="183"/>
      <c r="S71" s="183"/>
      <c r="T71" s="188"/>
      <c r="U71" s="185"/>
      <c r="V71" s="185"/>
      <c r="W71" s="189"/>
      <c r="X71" s="184"/>
      <c r="Y71" s="2"/>
    </row>
    <row r="72" spans="16:25" x14ac:dyDescent="0.25">
      <c r="P72" s="186"/>
      <c r="Q72" s="183"/>
      <c r="R72" s="183"/>
      <c r="S72" s="183"/>
      <c r="T72" s="188"/>
      <c r="U72" s="185"/>
      <c r="V72" s="185"/>
      <c r="W72" s="189"/>
      <c r="X72" s="184"/>
      <c r="Y72" s="2"/>
    </row>
    <row r="73" spans="16:25" x14ac:dyDescent="0.25">
      <c r="P73" s="186"/>
      <c r="Q73" s="183"/>
      <c r="R73" s="183"/>
      <c r="S73" s="183"/>
      <c r="T73" s="188"/>
      <c r="U73" s="185"/>
      <c r="V73" s="185"/>
      <c r="W73" s="189"/>
      <c r="X73" s="184"/>
      <c r="Y73" s="2"/>
    </row>
    <row r="74" spans="16:25" x14ac:dyDescent="0.25">
      <c r="P74" s="186"/>
      <c r="Q74" s="183"/>
      <c r="R74" s="183"/>
      <c r="S74" s="183"/>
      <c r="T74" s="188"/>
      <c r="U74" s="185"/>
      <c r="V74" s="185"/>
      <c r="W74" s="189"/>
      <c r="X74" s="184"/>
      <c r="Y74" s="2"/>
    </row>
    <row r="75" spans="16:25" x14ac:dyDescent="0.25">
      <c r="P75" s="186"/>
      <c r="Q75" s="183"/>
      <c r="R75" s="183"/>
      <c r="S75" s="183"/>
      <c r="T75" s="188"/>
      <c r="U75" s="185"/>
      <c r="V75" s="185"/>
      <c r="W75" s="189"/>
      <c r="X75" s="184"/>
      <c r="Y75" s="2"/>
    </row>
    <row r="76" spans="16:25" x14ac:dyDescent="0.25">
      <c r="P76" s="186"/>
      <c r="Q76" s="183"/>
      <c r="R76" s="183"/>
      <c r="S76" s="183"/>
      <c r="T76" s="188"/>
      <c r="U76" s="185"/>
      <c r="V76" s="185"/>
      <c r="W76" s="189"/>
      <c r="X76" s="184"/>
      <c r="Y76" s="2"/>
    </row>
    <row r="77" spans="16:25" x14ac:dyDescent="0.25">
      <c r="P77" s="186"/>
      <c r="Q77" s="183"/>
      <c r="R77" s="183"/>
      <c r="S77" s="183"/>
      <c r="T77" s="188"/>
      <c r="U77" s="185"/>
      <c r="V77" s="185"/>
      <c r="W77" s="189"/>
      <c r="X77" s="184"/>
      <c r="Y77" s="2"/>
    </row>
    <row r="78" spans="16:25" x14ac:dyDescent="0.25">
      <c r="P78" s="186"/>
      <c r="Q78" s="183"/>
      <c r="R78" s="183"/>
      <c r="S78" s="183"/>
      <c r="T78" s="188"/>
      <c r="U78" s="185"/>
      <c r="V78" s="185"/>
      <c r="W78" s="189"/>
      <c r="X78" s="184"/>
      <c r="Y78" s="2"/>
    </row>
    <row r="79" spans="16:25" x14ac:dyDescent="0.25">
      <c r="P79" s="186"/>
      <c r="Q79" s="183"/>
      <c r="R79" s="183"/>
      <c r="S79" s="183"/>
      <c r="T79" s="188"/>
      <c r="U79" s="185"/>
      <c r="V79" s="185"/>
      <c r="W79" s="189"/>
      <c r="X79" s="184"/>
      <c r="Y79" s="2"/>
    </row>
    <row r="80" spans="16:25" x14ac:dyDescent="0.25">
      <c r="Q80" s="183"/>
      <c r="R80" s="183"/>
      <c r="S80" s="183"/>
      <c r="T80" s="184"/>
      <c r="U80" s="185"/>
      <c r="V80" s="185"/>
      <c r="W80" s="189"/>
      <c r="X80" s="184"/>
      <c r="Y80" s="2"/>
    </row>
    <row r="109" spans="26:26" x14ac:dyDescent="0.25">
      <c r="Z109" s="190"/>
    </row>
  </sheetData>
  <mergeCells count="1">
    <mergeCell ref="Q2:V2"/>
  </mergeCells>
  <phoneticPr fontId="17" type="noConversion"/>
  <pageMargins left="0.7" right="0.7" top="0.75" bottom="0.75" header="0.3" footer="0.3"/>
  <pageSetup orientation="portrait" r:id="rId1"/>
  <ignoredErrors>
    <ignoredError sqref="P16:P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12EB-3CB0-43C5-B129-9EB259A72602}">
  <dimension ref="A1:Z109"/>
  <sheetViews>
    <sheetView showGridLines="0" tabSelected="1" topLeftCell="L4" zoomScale="70" zoomScaleNormal="70" workbookViewId="0">
      <selection activeCell="L10" sqref="L10"/>
    </sheetView>
  </sheetViews>
  <sheetFormatPr baseColWidth="10" defaultColWidth="9.140625" defaultRowHeight="15" x14ac:dyDescent="0.25"/>
  <cols>
    <col min="1" max="1" width="12.140625" customWidth="1"/>
    <col min="2" max="2" width="10.7109375" style="1" bestFit="1" customWidth="1"/>
    <col min="3" max="3" width="12.5703125" style="2" bestFit="1" customWidth="1"/>
    <col min="4" max="4" width="19.140625" style="2" customWidth="1"/>
    <col min="7" max="8" width="9.140625" customWidth="1"/>
    <col min="9" max="9" width="19.5703125" customWidth="1"/>
    <col min="10" max="10" width="14.42578125" style="2" customWidth="1"/>
    <col min="11" max="11" width="19.42578125" style="2" customWidth="1"/>
    <col min="12" max="12" width="21.140625" style="2" customWidth="1"/>
    <col min="13" max="13" width="6.5703125" style="2" customWidth="1"/>
    <col min="14" max="14" width="7.42578125" style="2" customWidth="1"/>
    <col min="16" max="20" width="17.85546875" customWidth="1"/>
    <col min="22" max="22" width="18.5703125" customWidth="1"/>
    <col min="23" max="23" width="10.5703125" customWidth="1"/>
    <col min="24" max="24" width="14.140625" bestFit="1" customWidth="1"/>
    <col min="25" max="25" width="30.7109375" customWidth="1"/>
    <col min="26" max="26" width="14.85546875" bestFit="1" customWidth="1"/>
  </cols>
  <sheetData>
    <row r="1" spans="1:25" s="6" customFormat="1" ht="57.75" customHeight="1" x14ac:dyDescent="0.25">
      <c r="A1" s="217"/>
      <c r="B1" s="288"/>
      <c r="C1" s="289"/>
      <c r="D1" s="289"/>
      <c r="E1" s="217"/>
      <c r="F1" s="217"/>
      <c r="G1" s="217"/>
      <c r="H1" s="217"/>
      <c r="I1" s="217"/>
      <c r="J1" s="289"/>
      <c r="K1" s="289"/>
      <c r="L1" s="289"/>
      <c r="M1" s="289"/>
      <c r="N1" s="7"/>
      <c r="O1"/>
      <c r="P1" s="216"/>
      <c r="Q1" s="217"/>
      <c r="R1" s="217"/>
      <c r="S1" s="217"/>
      <c r="T1" s="217"/>
      <c r="U1" s="218"/>
      <c r="V1" s="216"/>
      <c r="W1" s="217"/>
      <c r="X1" s="217"/>
      <c r="Y1" s="217"/>
    </row>
    <row r="2" spans="1:25" x14ac:dyDescent="0.25">
      <c r="D2" s="3"/>
      <c r="G2" s="4"/>
      <c r="H2" s="4"/>
      <c r="L2" s="5"/>
      <c r="N2" s="5"/>
      <c r="P2" s="219"/>
      <c r="Q2" s="334" t="s">
        <v>494</v>
      </c>
      <c r="R2" s="334"/>
      <c r="S2" s="334"/>
      <c r="T2" s="334"/>
      <c r="U2" s="334"/>
      <c r="V2" s="334"/>
      <c r="W2" s="220"/>
      <c r="X2" s="220"/>
      <c r="Y2" s="220"/>
    </row>
    <row r="3" spans="1:25" x14ac:dyDescent="0.25">
      <c r="D3" s="3"/>
      <c r="G3" s="4"/>
      <c r="H3" s="4"/>
      <c r="L3" s="5"/>
      <c r="N3" s="5"/>
      <c r="P3" s="222"/>
      <c r="Q3" s="223"/>
      <c r="R3" s="224"/>
      <c r="S3" s="224"/>
      <c r="T3" s="223"/>
      <c r="U3" s="221"/>
      <c r="V3" s="222"/>
      <c r="W3" s="223"/>
      <c r="X3" s="223"/>
      <c r="Y3" s="223"/>
    </row>
    <row r="4" spans="1:25" x14ac:dyDescent="0.25">
      <c r="D4" s="3"/>
      <c r="G4" s="4"/>
      <c r="H4" s="4"/>
      <c r="L4" s="5"/>
      <c r="N4" s="5"/>
      <c r="P4" s="222"/>
      <c r="Q4" s="223"/>
      <c r="R4" s="224"/>
      <c r="S4" s="224"/>
      <c r="T4" s="223"/>
      <c r="U4" s="221"/>
      <c r="V4" s="222"/>
      <c r="W4" s="223"/>
      <c r="X4" s="223"/>
      <c r="Y4" s="223"/>
    </row>
    <row r="5" spans="1:25" x14ac:dyDescent="0.25">
      <c r="D5" s="3"/>
      <c r="G5" s="4"/>
      <c r="H5" s="4"/>
      <c r="L5" s="5"/>
      <c r="N5" s="5"/>
      <c r="P5" s="225"/>
      <c r="Q5" s="226"/>
      <c r="R5" s="225"/>
      <c r="S5" s="225"/>
      <c r="T5" s="226"/>
      <c r="U5" s="221"/>
      <c r="V5" s="225"/>
      <c r="W5" s="226"/>
      <c r="X5" s="226"/>
      <c r="Y5" s="226"/>
    </row>
    <row r="6" spans="1:25" x14ac:dyDescent="0.25">
      <c r="D6" s="3"/>
      <c r="G6" s="4"/>
      <c r="H6" s="4"/>
      <c r="L6" s="5"/>
      <c r="N6" s="5"/>
    </row>
    <row r="7" spans="1:25" x14ac:dyDescent="0.25">
      <c r="D7" s="3"/>
      <c r="G7" s="4"/>
      <c r="H7" s="4"/>
      <c r="L7" s="5"/>
      <c r="N7" s="5"/>
      <c r="P7" s="191" t="s">
        <v>452</v>
      </c>
      <c r="Q7" s="192"/>
      <c r="R7" s="192"/>
      <c r="S7" s="192"/>
      <c r="T7" s="192"/>
      <c r="U7" s="192"/>
      <c r="V7" s="192"/>
      <c r="W7" s="192"/>
      <c r="X7" s="192"/>
      <c r="Y7" s="193"/>
    </row>
    <row r="8" spans="1:25" ht="15.75" x14ac:dyDescent="0.25">
      <c r="D8" s="3"/>
      <c r="G8" s="4"/>
      <c r="H8" s="4"/>
      <c r="J8" s="290"/>
      <c r="K8" s="292" t="s">
        <v>495</v>
      </c>
      <c r="L8" s="293">
        <f>Y8</f>
        <v>67102277.600000001</v>
      </c>
      <c r="M8" s="290"/>
      <c r="N8" s="5"/>
      <c r="P8" s="194" t="s">
        <v>453</v>
      </c>
      <c r="Q8" s="195"/>
      <c r="R8" s="195"/>
      <c r="S8" s="195"/>
      <c r="T8" s="195"/>
      <c r="U8" s="195"/>
      <c r="V8" s="195"/>
      <c r="W8" s="195"/>
      <c r="X8" s="195"/>
      <c r="Y8" s="308">
        <f>335511388/5</f>
        <v>67102277.600000001</v>
      </c>
    </row>
    <row r="9" spans="1:25" ht="31.5" x14ac:dyDescent="0.25">
      <c r="D9" s="3"/>
      <c r="G9" s="4"/>
      <c r="H9" s="4"/>
      <c r="J9" s="290"/>
      <c r="K9" s="294" t="s">
        <v>497</v>
      </c>
      <c r="L9" s="293">
        <f>Y27</f>
        <v>16022113.962429758</v>
      </c>
      <c r="M9" s="290"/>
      <c r="N9" s="5"/>
      <c r="P9" s="194" t="s">
        <v>454</v>
      </c>
      <c r="Q9" s="195"/>
      <c r="R9" s="195"/>
      <c r="S9" s="195"/>
      <c r="T9" s="195"/>
      <c r="U9" s="195"/>
      <c r="V9" s="195"/>
      <c r="W9" s="195"/>
      <c r="X9" s="195"/>
      <c r="Y9" s="196">
        <v>45280</v>
      </c>
    </row>
    <row r="10" spans="1:25" ht="15.75" x14ac:dyDescent="0.25">
      <c r="D10" s="3"/>
      <c r="G10" s="4"/>
      <c r="H10" s="4"/>
      <c r="J10" s="290"/>
      <c r="K10" s="292" t="s">
        <v>496</v>
      </c>
      <c r="L10" s="298">
        <f>SUM(L8:L9)</f>
        <v>83124391.562429756</v>
      </c>
      <c r="M10" s="290"/>
      <c r="N10" s="5"/>
      <c r="P10" s="194"/>
      <c r="Q10" s="195"/>
      <c r="R10" s="195"/>
      <c r="S10" s="195"/>
      <c r="T10" s="195"/>
      <c r="U10" s="195"/>
      <c r="V10" s="195"/>
      <c r="W10" s="195"/>
      <c r="X10" s="195"/>
      <c r="Y10" s="196"/>
    </row>
    <row r="11" spans="1:25" x14ac:dyDescent="0.25">
      <c r="D11" s="3"/>
      <c r="G11" s="4"/>
      <c r="H11" s="4"/>
      <c r="J11" s="290"/>
      <c r="M11" s="290"/>
      <c r="N11" s="5"/>
      <c r="P11" s="194" t="s">
        <v>455</v>
      </c>
      <c r="Q11" s="195"/>
      <c r="R11" s="195"/>
      <c r="S11" s="195"/>
      <c r="T11" s="195"/>
      <c r="U11" s="195"/>
      <c r="V11" s="195"/>
      <c r="W11" s="195"/>
      <c r="X11" s="195"/>
      <c r="Y11" s="196">
        <v>45596</v>
      </c>
    </row>
    <row r="12" spans="1:25" x14ac:dyDescent="0.25">
      <c r="D12" s="3"/>
      <c r="G12" s="4"/>
      <c r="H12" s="4"/>
      <c r="J12" s="290"/>
      <c r="K12" s="290"/>
      <c r="L12" s="291"/>
      <c r="M12" s="290"/>
      <c r="N12" s="5"/>
      <c r="P12" s="194" t="s">
        <v>456</v>
      </c>
      <c r="Q12" s="195"/>
      <c r="R12" s="195"/>
      <c r="S12" s="195"/>
      <c r="T12" s="195"/>
      <c r="U12" s="195"/>
      <c r="V12" s="195"/>
      <c r="W12" s="195"/>
      <c r="X12" s="195"/>
      <c r="Y12" s="197">
        <f>+Y11-Y9+1</f>
        <v>317</v>
      </c>
    </row>
    <row r="13" spans="1:25" x14ac:dyDescent="0.25">
      <c r="D13" s="3"/>
      <c r="G13" s="4"/>
      <c r="H13" s="4"/>
      <c r="J13" s="290"/>
      <c r="K13" s="290"/>
      <c r="L13" s="291"/>
      <c r="M13" s="290"/>
      <c r="N13" s="5"/>
      <c r="P13" s="198" t="s">
        <v>457</v>
      </c>
      <c r="Q13" s="199"/>
      <c r="R13" s="199"/>
      <c r="S13" s="199"/>
      <c r="T13" s="199"/>
      <c r="U13" s="199"/>
      <c r="V13" s="199"/>
      <c r="W13" s="199"/>
      <c r="X13" s="199"/>
      <c r="Y13" s="200"/>
    </row>
    <row r="14" spans="1:25" ht="45" x14ac:dyDescent="0.25">
      <c r="D14" s="3"/>
      <c r="G14" s="4"/>
      <c r="H14" s="4"/>
      <c r="L14" s="5"/>
      <c r="N14" s="5"/>
      <c r="P14" s="191" t="s">
        <v>458</v>
      </c>
      <c r="Q14" s="192"/>
      <c r="R14" s="192"/>
      <c r="S14" s="192"/>
      <c r="T14" s="192"/>
      <c r="U14" s="201" t="s">
        <v>459</v>
      </c>
      <c r="V14" s="201" t="s">
        <v>460</v>
      </c>
      <c r="W14" s="201" t="s">
        <v>461</v>
      </c>
      <c r="X14" s="201" t="s">
        <v>462</v>
      </c>
      <c r="Y14" s="202" t="s">
        <v>462</v>
      </c>
    </row>
    <row r="15" spans="1:25" x14ac:dyDescent="0.25">
      <c r="D15" s="3"/>
      <c r="G15" s="4"/>
      <c r="H15" s="4"/>
      <c r="K15" s="295"/>
      <c r="L15" s="214"/>
      <c r="N15" s="5"/>
      <c r="P15" s="203" t="s">
        <v>463</v>
      </c>
      <c r="Q15" s="204" t="s">
        <v>464</v>
      </c>
      <c r="R15" s="204" t="s">
        <v>465</v>
      </c>
      <c r="S15" s="204" t="s">
        <v>466</v>
      </c>
      <c r="T15" s="204" t="s">
        <v>467</v>
      </c>
      <c r="U15" s="204"/>
      <c r="V15" s="204"/>
      <c r="W15" s="204"/>
      <c r="X15" s="204"/>
      <c r="Y15" s="205"/>
    </row>
    <row r="16" spans="1:25" x14ac:dyDescent="0.25">
      <c r="D16" s="3"/>
      <c r="G16" s="4"/>
      <c r="H16" s="4"/>
      <c r="K16" s="295"/>
      <c r="L16" s="214"/>
      <c r="N16" s="5"/>
      <c r="P16" s="309" t="s">
        <v>551</v>
      </c>
      <c r="Q16" s="214">
        <f>'IBC Histórico'!B454</f>
        <v>45260</v>
      </c>
      <c r="R16" s="311">
        <v>45280</v>
      </c>
      <c r="S16" s="214">
        <f>+'IBC Histórico'!D454</f>
        <v>45291</v>
      </c>
      <c r="T16" s="206">
        <f>+'IBC Histórico'!E454</f>
        <v>0.25040000000000001</v>
      </c>
      <c r="U16" s="287">
        <f t="shared" ref="U16:U26" si="0">+T16*1.5</f>
        <v>0.37560000000000004</v>
      </c>
      <c r="V16" s="296">
        <f t="shared" ref="V16:V26" si="1">+(1+U16)^(1/365)-1</f>
        <v>8.7405299359555322E-4</v>
      </c>
      <c r="W16" s="207">
        <f t="shared" ref="W16:W26" si="2">+S16-R16+1</f>
        <v>12</v>
      </c>
      <c r="X16" s="184">
        <f t="shared" ref="X16:X26" si="3">+V16*W16</f>
        <v>1.0488635923146639E-2</v>
      </c>
      <c r="Y16" s="208">
        <f t="shared" ref="Y16:Y26" si="4">+$Y$8*X16</f>
        <v>703811.35936031805</v>
      </c>
    </row>
    <row r="17" spans="4:25" x14ac:dyDescent="0.25">
      <c r="D17" s="3"/>
      <c r="G17" s="4"/>
      <c r="H17" s="4"/>
      <c r="K17" s="295"/>
      <c r="L17" s="214"/>
      <c r="N17" s="5"/>
      <c r="P17" s="309" t="s">
        <v>552</v>
      </c>
      <c r="Q17" s="214">
        <f>'IBC Histórico'!B455</f>
        <v>45289</v>
      </c>
      <c r="R17" s="311">
        <f>+'IBC Histórico'!C455</f>
        <v>45292</v>
      </c>
      <c r="S17" s="214">
        <f>+'IBC Histórico'!D455</f>
        <v>45322</v>
      </c>
      <c r="T17" s="206">
        <f>+'IBC Histórico'!E455</f>
        <v>0.23319999999999999</v>
      </c>
      <c r="U17" s="287">
        <f t="shared" si="0"/>
        <v>0.3498</v>
      </c>
      <c r="V17" s="296">
        <f t="shared" si="1"/>
        <v>8.2213621633542289E-4</v>
      </c>
      <c r="W17" s="207">
        <f t="shared" si="2"/>
        <v>31</v>
      </c>
      <c r="X17" s="184">
        <f t="shared" si="3"/>
        <v>2.5486222706398109E-2</v>
      </c>
      <c r="Y17" s="208">
        <f t="shared" si="4"/>
        <v>1710183.5910201492</v>
      </c>
    </row>
    <row r="18" spans="4:25" x14ac:dyDescent="0.25">
      <c r="D18" s="3"/>
      <c r="G18" s="4"/>
      <c r="H18" s="4"/>
      <c r="K18" s="295"/>
      <c r="L18" s="214"/>
      <c r="N18" s="5"/>
      <c r="P18" s="309" t="s">
        <v>553</v>
      </c>
      <c r="Q18" s="214">
        <f>'IBC Histórico'!B456</f>
        <v>45320</v>
      </c>
      <c r="R18" s="311">
        <f>+'IBC Histórico'!C456</f>
        <v>45323</v>
      </c>
      <c r="S18" s="214">
        <f>+'IBC Histórico'!D456</f>
        <v>45351</v>
      </c>
      <c r="T18" s="206">
        <f>+'IBC Histórico'!E456</f>
        <v>0.2331</v>
      </c>
      <c r="U18" s="287">
        <f t="shared" si="0"/>
        <v>0.34965000000000002</v>
      </c>
      <c r="V18" s="296">
        <f t="shared" si="1"/>
        <v>8.2183149003478562E-4</v>
      </c>
      <c r="W18" s="207">
        <f t="shared" si="2"/>
        <v>29</v>
      </c>
      <c r="X18" s="184">
        <f t="shared" si="3"/>
        <v>2.3833113211008783E-2</v>
      </c>
      <c r="Y18" s="208">
        <f t="shared" si="4"/>
        <v>1599256.1787573388</v>
      </c>
    </row>
    <row r="19" spans="4:25" x14ac:dyDescent="0.25">
      <c r="D19" s="3"/>
      <c r="G19" s="4"/>
      <c r="H19" s="4"/>
      <c r="K19" s="295"/>
      <c r="L19" s="214"/>
      <c r="N19" s="5"/>
      <c r="P19" s="309" t="s">
        <v>554</v>
      </c>
      <c r="Q19" s="214">
        <f>'IBC Histórico'!B457</f>
        <v>45351</v>
      </c>
      <c r="R19" s="311">
        <f>+'IBC Histórico'!C457</f>
        <v>45352</v>
      </c>
      <c r="S19" s="214">
        <f>+'IBC Histórico'!D457</f>
        <v>45382</v>
      </c>
      <c r="T19" s="206">
        <f>+'IBC Histórico'!E457</f>
        <v>0.222</v>
      </c>
      <c r="U19" s="287">
        <f t="shared" si="0"/>
        <v>0.33300000000000002</v>
      </c>
      <c r="V19" s="296">
        <f t="shared" si="1"/>
        <v>7.8779519212868188E-4</v>
      </c>
      <c r="W19" s="207">
        <f t="shared" si="2"/>
        <v>31</v>
      </c>
      <c r="X19" s="184">
        <f t="shared" si="3"/>
        <v>2.4421650955989138E-2</v>
      </c>
      <c r="Y19" s="208">
        <f t="shared" si="4"/>
        <v>1638748.4018990886</v>
      </c>
    </row>
    <row r="20" spans="4:25" x14ac:dyDescent="0.25">
      <c r="D20" s="3"/>
      <c r="G20" s="4"/>
      <c r="H20" s="4"/>
      <c r="K20" s="295"/>
      <c r="L20" s="214"/>
      <c r="N20" s="5"/>
      <c r="P20" s="309" t="s">
        <v>555</v>
      </c>
      <c r="Q20" s="214">
        <f>'IBC Histórico'!B458</f>
        <v>45372</v>
      </c>
      <c r="R20" s="311">
        <f>+'IBC Histórico'!C458</f>
        <v>45383</v>
      </c>
      <c r="S20" s="214">
        <f>+'IBC Histórico'!D458</f>
        <v>45412</v>
      </c>
      <c r="T20" s="206">
        <f>+'IBC Histórico'!E458</f>
        <v>0.22059999999999999</v>
      </c>
      <c r="U20" s="287">
        <f t="shared" si="0"/>
        <v>0.33089999999999997</v>
      </c>
      <c r="V20" s="296">
        <f t="shared" si="1"/>
        <v>7.8347224762276291E-4</v>
      </c>
      <c r="W20" s="207">
        <f t="shared" si="2"/>
        <v>30</v>
      </c>
      <c r="X20" s="184">
        <f t="shared" si="3"/>
        <v>2.3504167428682887E-2</v>
      </c>
      <c r="Y20" s="208">
        <f t="shared" si="4"/>
        <v>1577183.1675563573</v>
      </c>
    </row>
    <row r="21" spans="4:25" x14ac:dyDescent="0.25">
      <c r="D21" s="3"/>
      <c r="G21" s="4"/>
      <c r="H21" s="4"/>
      <c r="K21" s="295"/>
      <c r="L21" s="214"/>
      <c r="N21" s="5"/>
      <c r="P21" s="309" t="s">
        <v>556</v>
      </c>
      <c r="Q21" s="214">
        <f>'IBC Histórico'!B459</f>
        <v>45412</v>
      </c>
      <c r="R21" s="311">
        <f>+'IBC Histórico'!C459</f>
        <v>45413</v>
      </c>
      <c r="S21" s="214">
        <f>+'IBC Histórico'!D459</f>
        <v>45443</v>
      </c>
      <c r="T21" s="206">
        <f>+'IBC Histórico'!E459</f>
        <v>0.2102</v>
      </c>
      <c r="U21" s="287">
        <f t="shared" si="0"/>
        <v>0.31530000000000002</v>
      </c>
      <c r="V21" s="296">
        <f t="shared" si="1"/>
        <v>7.5114436909107241E-4</v>
      </c>
      <c r="W21" s="207">
        <f t="shared" si="2"/>
        <v>31</v>
      </c>
      <c r="X21" s="184">
        <f t="shared" si="3"/>
        <v>2.3285475441823245E-2</v>
      </c>
      <c r="Y21" s="208">
        <f t="shared" si="4"/>
        <v>1562508.4371452061</v>
      </c>
    </row>
    <row r="22" spans="4:25" x14ac:dyDescent="0.25">
      <c r="D22" s="3"/>
      <c r="G22" s="4"/>
      <c r="H22" s="4"/>
      <c r="K22" s="295"/>
      <c r="L22" s="214"/>
      <c r="N22" s="5"/>
      <c r="P22" s="309" t="s">
        <v>557</v>
      </c>
      <c r="Q22" s="214">
        <f>'IBC Histórico'!B460</f>
        <v>45443</v>
      </c>
      <c r="R22" s="311">
        <f>+'IBC Histórico'!C460</f>
        <v>45444</v>
      </c>
      <c r="S22" s="214">
        <f>+'IBC Histórico'!D460</f>
        <v>45473</v>
      </c>
      <c r="T22" s="206">
        <f>+'IBC Histórico'!E460</f>
        <v>0.2056</v>
      </c>
      <c r="U22" s="287">
        <f t="shared" si="0"/>
        <v>0.30840000000000001</v>
      </c>
      <c r="V22" s="296">
        <f t="shared" si="1"/>
        <v>7.3672334792984628E-4</v>
      </c>
      <c r="W22" s="207">
        <f t="shared" si="2"/>
        <v>30</v>
      </c>
      <c r="X22" s="184">
        <f t="shared" si="3"/>
        <v>2.2101700437895389E-2</v>
      </c>
      <c r="Y22" s="208">
        <f t="shared" si="4"/>
        <v>1483074.4382156979</v>
      </c>
    </row>
    <row r="23" spans="4:25" x14ac:dyDescent="0.25">
      <c r="D23" s="3"/>
      <c r="G23" s="4"/>
      <c r="H23" s="4"/>
      <c r="K23" s="295"/>
      <c r="L23" s="214"/>
      <c r="N23" s="5"/>
      <c r="P23" s="309" t="s">
        <v>558</v>
      </c>
      <c r="Q23" s="214">
        <f>'IBC Histórico'!B461</f>
        <v>45471</v>
      </c>
      <c r="R23" s="311">
        <f>+'IBC Histórico'!C461</f>
        <v>45474</v>
      </c>
      <c r="S23" s="214">
        <f>+'IBC Histórico'!D461</f>
        <v>45504</v>
      </c>
      <c r="T23" s="206">
        <f>+'IBC Histórico'!E461</f>
        <v>0.1966</v>
      </c>
      <c r="U23" s="287">
        <f t="shared" si="0"/>
        <v>0.2949</v>
      </c>
      <c r="V23" s="296">
        <f t="shared" si="1"/>
        <v>7.0828762714469917E-4</v>
      </c>
      <c r="W23" s="207">
        <f t="shared" si="2"/>
        <v>31</v>
      </c>
      <c r="X23" s="184">
        <f t="shared" si="3"/>
        <v>2.1956916441485674E-2</v>
      </c>
      <c r="Y23" s="208">
        <f t="shared" si="4"/>
        <v>1473359.1022965759</v>
      </c>
    </row>
    <row r="24" spans="4:25" x14ac:dyDescent="0.25">
      <c r="D24" s="3"/>
      <c r="G24" s="4"/>
      <c r="H24" s="4"/>
      <c r="K24" s="295"/>
      <c r="L24" s="214"/>
      <c r="N24" s="5"/>
      <c r="P24" s="309" t="s">
        <v>559</v>
      </c>
      <c r="Q24" s="214">
        <f>'IBC Histórico'!B462</f>
        <v>45504</v>
      </c>
      <c r="R24" s="311">
        <f>+'IBC Histórico'!C462</f>
        <v>45505</v>
      </c>
      <c r="S24" s="214">
        <f>+'IBC Histórico'!D462</f>
        <v>45535</v>
      </c>
      <c r="T24" s="206">
        <f>+'IBC Histórico'!E462</f>
        <v>0.19470000000000001</v>
      </c>
      <c r="U24" s="287">
        <f t="shared" si="0"/>
        <v>0.29205000000000003</v>
      </c>
      <c r="V24" s="296">
        <f t="shared" si="1"/>
        <v>7.0224674562768818E-4</v>
      </c>
      <c r="W24" s="207">
        <f t="shared" si="2"/>
        <v>31</v>
      </c>
      <c r="X24" s="184">
        <f t="shared" si="3"/>
        <v>2.1769649114458334E-2</v>
      </c>
      <c r="Y24" s="208">
        <f t="shared" si="4"/>
        <v>1460793.0381329772</v>
      </c>
    </row>
    <row r="25" spans="4:25" x14ac:dyDescent="0.25">
      <c r="D25" s="3"/>
      <c r="G25" s="4"/>
      <c r="H25" s="4"/>
      <c r="K25" s="295"/>
      <c r="L25" s="214"/>
      <c r="N25" s="5"/>
      <c r="P25" s="309" t="s">
        <v>560</v>
      </c>
      <c r="Q25" s="214">
        <f>'IBC Histórico'!B463</f>
        <v>45534</v>
      </c>
      <c r="R25" s="311">
        <f>+'IBC Histórico'!C463</f>
        <v>45536</v>
      </c>
      <c r="S25" s="214">
        <f>+'IBC Histórico'!D463</f>
        <v>45565</v>
      </c>
      <c r="T25" s="206">
        <f>+'IBC Histórico'!E463</f>
        <v>0.1923</v>
      </c>
      <c r="U25" s="287">
        <f t="shared" si="0"/>
        <v>0.28844999999999998</v>
      </c>
      <c r="V25" s="296">
        <f t="shared" si="1"/>
        <v>6.9459713613584384E-4</v>
      </c>
      <c r="W25" s="207">
        <f t="shared" si="2"/>
        <v>30</v>
      </c>
      <c r="X25" s="184">
        <f t="shared" si="3"/>
        <v>2.0837914084075315E-2</v>
      </c>
      <c r="Y25" s="208">
        <f t="shared" si="4"/>
        <v>1398271.4954745716</v>
      </c>
    </row>
    <row r="26" spans="4:25" x14ac:dyDescent="0.25">
      <c r="D26" s="3"/>
      <c r="G26" s="4"/>
      <c r="H26" s="4"/>
      <c r="K26" s="295"/>
      <c r="L26" s="214"/>
      <c r="N26" s="5"/>
      <c r="P26" s="309" t="s">
        <v>71</v>
      </c>
      <c r="Q26" s="214">
        <f>'IBC Histórico'!B464</f>
        <v>45565</v>
      </c>
      <c r="R26" s="311">
        <f>+'IBC Histórico'!C464</f>
        <v>45566</v>
      </c>
      <c r="S26" s="214">
        <v>45596</v>
      </c>
      <c r="T26" s="206">
        <f>+'IBC Histórico'!E464</f>
        <v>0.18779999999999999</v>
      </c>
      <c r="U26" s="287">
        <f t="shared" si="0"/>
        <v>0.28170000000000001</v>
      </c>
      <c r="V26" s="296">
        <f t="shared" si="1"/>
        <v>6.8019649386563685E-4</v>
      </c>
      <c r="W26" s="207">
        <f t="shared" si="2"/>
        <v>31</v>
      </c>
      <c r="X26" s="184">
        <f t="shared" si="3"/>
        <v>2.1086091309834742E-2</v>
      </c>
      <c r="Y26" s="208">
        <f t="shared" si="4"/>
        <v>1414924.7525714785</v>
      </c>
    </row>
    <row r="27" spans="4:25" x14ac:dyDescent="0.25">
      <c r="D27" s="3"/>
      <c r="G27" s="4"/>
      <c r="H27" s="4"/>
      <c r="I27" s="299"/>
      <c r="J27" s="300"/>
      <c r="K27" s="297"/>
      <c r="L27" s="297"/>
      <c r="M27" s="301"/>
      <c r="N27" s="302"/>
      <c r="O27" s="221"/>
      <c r="P27" s="310" t="s">
        <v>468</v>
      </c>
      <c r="Q27" s="209"/>
      <c r="R27" s="209"/>
      <c r="S27" s="209"/>
      <c r="T27" s="210"/>
      <c r="U27" s="211"/>
      <c r="V27" s="211"/>
      <c r="W27" s="212">
        <f>SUM(W16:W26)</f>
        <v>317</v>
      </c>
      <c r="X27" s="210"/>
      <c r="Y27" s="213">
        <f>SUM(Y16:Y26)</f>
        <v>16022113.962429758</v>
      </c>
    </row>
    <row r="28" spans="4:25" x14ac:dyDescent="0.25">
      <c r="D28" s="3"/>
      <c r="G28" s="4"/>
      <c r="H28" s="4"/>
      <c r="I28" s="299"/>
      <c r="J28" s="300"/>
      <c r="K28" s="297"/>
      <c r="L28" s="297"/>
      <c r="M28" s="301"/>
      <c r="N28" s="302"/>
      <c r="O28" s="221"/>
    </row>
    <row r="29" spans="4:25" x14ac:dyDescent="0.25">
      <c r="D29" s="3"/>
      <c r="G29" s="4"/>
      <c r="H29" s="4"/>
      <c r="I29" s="303"/>
      <c r="J29" s="304"/>
      <c r="K29" s="297"/>
      <c r="L29" s="297"/>
      <c r="M29" s="301"/>
      <c r="N29" s="302"/>
      <c r="O29" s="221"/>
      <c r="P29" s="225"/>
      <c r="Q29" s="183"/>
      <c r="R29" s="183"/>
      <c r="S29" s="183"/>
      <c r="T29" s="184"/>
      <c r="U29" s="185"/>
      <c r="V29" s="185"/>
      <c r="X29" s="184"/>
      <c r="Y29" s="2"/>
    </row>
    <row r="30" spans="4:25" x14ac:dyDescent="0.25">
      <c r="D30" s="3"/>
      <c r="G30" s="4"/>
      <c r="H30" s="4"/>
      <c r="I30" s="221"/>
      <c r="J30" s="305"/>
      <c r="K30" s="305"/>
      <c r="L30" s="306"/>
      <c r="M30" s="305"/>
      <c r="N30" s="306"/>
      <c r="O30" s="221"/>
      <c r="P30" s="225"/>
      <c r="Q30" s="225"/>
      <c r="R30" s="225"/>
      <c r="S30" s="225"/>
      <c r="T30" s="225"/>
      <c r="U30" s="225"/>
      <c r="V30" s="225"/>
      <c r="W30" s="225"/>
      <c r="X30" s="225"/>
      <c r="Y30" s="225"/>
    </row>
    <row r="31" spans="4:25" x14ac:dyDescent="0.25">
      <c r="D31" s="3"/>
      <c r="G31" s="4"/>
      <c r="H31" s="4"/>
      <c r="I31" s="221"/>
      <c r="J31" s="305"/>
      <c r="K31" s="305"/>
      <c r="L31" s="306"/>
      <c r="M31" s="305"/>
      <c r="N31" s="306"/>
      <c r="O31" s="221"/>
      <c r="P31" s="225"/>
      <c r="Q31" s="225"/>
      <c r="R31" s="225"/>
      <c r="S31" s="225"/>
      <c r="T31" s="225"/>
      <c r="U31" s="225"/>
      <c r="V31" s="225"/>
      <c r="W31" s="225"/>
      <c r="X31" s="225"/>
      <c r="Y31" s="227"/>
    </row>
    <row r="32" spans="4:25" x14ac:dyDescent="0.25">
      <c r="D32" s="3"/>
      <c r="G32" s="4"/>
      <c r="H32" s="4"/>
      <c r="I32" s="221"/>
      <c r="J32" s="305"/>
      <c r="K32" s="305"/>
      <c r="L32" s="306"/>
      <c r="M32" s="305"/>
      <c r="N32" s="306"/>
      <c r="O32" s="221"/>
      <c r="P32" s="225"/>
      <c r="Q32" s="225"/>
      <c r="R32" s="225"/>
      <c r="S32" s="225"/>
      <c r="T32" s="225"/>
      <c r="U32" s="225"/>
      <c r="V32" s="225"/>
      <c r="W32" s="225"/>
      <c r="X32" s="225"/>
      <c r="Y32" s="228"/>
    </row>
    <row r="33" spans="4:25" x14ac:dyDescent="0.25">
      <c r="D33" s="3"/>
      <c r="G33" s="4"/>
      <c r="H33" s="4"/>
      <c r="I33" s="221"/>
      <c r="J33" s="305"/>
      <c r="K33" s="305"/>
      <c r="L33" s="306"/>
      <c r="M33" s="305"/>
      <c r="N33" s="306"/>
      <c r="O33" s="221"/>
      <c r="P33" s="225"/>
      <c r="Q33" s="225"/>
      <c r="R33" s="225"/>
      <c r="S33" s="225"/>
      <c r="T33" s="225"/>
      <c r="U33" s="225"/>
      <c r="V33" s="225"/>
      <c r="W33" s="225"/>
      <c r="X33" s="225"/>
      <c r="Y33" s="228"/>
    </row>
    <row r="34" spans="4:25" x14ac:dyDescent="0.25">
      <c r="D34" s="3"/>
      <c r="G34" s="4"/>
      <c r="H34" s="4"/>
      <c r="I34" s="221"/>
      <c r="J34" s="305"/>
      <c r="K34" s="305"/>
      <c r="L34" s="306"/>
      <c r="M34" s="305"/>
      <c r="N34" s="306"/>
      <c r="O34" s="221"/>
      <c r="P34" s="225"/>
      <c r="Q34" s="225"/>
      <c r="R34" s="225"/>
      <c r="S34" s="225"/>
      <c r="T34" s="225"/>
      <c r="U34" s="225"/>
      <c r="V34" s="225"/>
      <c r="W34" s="225"/>
      <c r="X34" s="225"/>
      <c r="Y34" s="226"/>
    </row>
    <row r="35" spans="4:25" x14ac:dyDescent="0.25">
      <c r="D35" s="3"/>
      <c r="G35" s="4"/>
      <c r="H35" s="4"/>
      <c r="I35" s="221"/>
      <c r="J35" s="305"/>
      <c r="K35" s="307"/>
      <c r="L35" s="306"/>
      <c r="M35" s="305"/>
      <c r="N35" s="306"/>
      <c r="O35" s="221"/>
      <c r="P35" s="225"/>
      <c r="Q35" s="225"/>
      <c r="R35" s="225"/>
      <c r="S35" s="225"/>
      <c r="T35" s="225"/>
      <c r="U35" s="225"/>
      <c r="V35" s="225"/>
      <c r="W35" s="225"/>
      <c r="X35" s="225"/>
      <c r="Y35" s="225"/>
    </row>
    <row r="36" spans="4:25" x14ac:dyDescent="0.25">
      <c r="D36" s="3"/>
      <c r="G36" s="4"/>
      <c r="H36" s="4"/>
      <c r="L36" s="5"/>
      <c r="N36" s="5"/>
      <c r="P36" s="230"/>
      <c r="Q36" s="225"/>
      <c r="R36" s="225"/>
      <c r="S36" s="225"/>
      <c r="T36" s="225"/>
      <c r="U36" s="229"/>
      <c r="V36" s="229"/>
      <c r="W36" s="229"/>
      <c r="X36" s="229"/>
      <c r="Y36" s="229"/>
    </row>
    <row r="37" spans="4:25" x14ac:dyDescent="0.25">
      <c r="P37" s="219"/>
      <c r="Q37" s="230"/>
      <c r="R37" s="230"/>
      <c r="S37" s="230"/>
      <c r="T37" s="230"/>
      <c r="U37" s="230"/>
      <c r="V37" s="230"/>
      <c r="W37" s="230"/>
      <c r="X37" s="230"/>
      <c r="Y37" s="230"/>
    </row>
    <row r="38" spans="4:25" x14ac:dyDescent="0.25">
      <c r="P38" s="219"/>
      <c r="Q38" s="231"/>
      <c r="R38" s="231"/>
      <c r="S38" s="231"/>
      <c r="T38" s="232"/>
      <c r="U38" s="233"/>
      <c r="V38" s="233"/>
      <c r="W38" s="234"/>
      <c r="X38" s="235"/>
      <c r="Y38" s="223"/>
    </row>
    <row r="39" spans="4:25" x14ac:dyDescent="0.25">
      <c r="P39" s="219"/>
      <c r="Q39" s="231"/>
      <c r="R39" s="231"/>
      <c r="S39" s="231"/>
      <c r="T39" s="232"/>
      <c r="U39" s="233"/>
      <c r="V39" s="233"/>
      <c r="W39" s="234"/>
      <c r="X39" s="235"/>
      <c r="Y39" s="223"/>
    </row>
    <row r="40" spans="4:25" x14ac:dyDescent="0.25">
      <c r="P40" s="219"/>
      <c r="Q40" s="231"/>
      <c r="R40" s="231"/>
      <c r="S40" s="231"/>
      <c r="T40" s="232"/>
      <c r="U40" s="233"/>
      <c r="V40" s="233"/>
      <c r="W40" s="234"/>
      <c r="X40" s="235"/>
      <c r="Y40" s="223"/>
    </row>
    <row r="41" spans="4:25" x14ac:dyDescent="0.25">
      <c r="P41" s="219"/>
      <c r="Q41" s="231"/>
      <c r="R41" s="231"/>
      <c r="S41" s="231"/>
      <c r="T41" s="232"/>
      <c r="U41" s="233"/>
      <c r="V41" s="233"/>
      <c r="W41" s="234"/>
      <c r="X41" s="235"/>
      <c r="Y41" s="223"/>
    </row>
    <row r="42" spans="4:25" x14ac:dyDescent="0.25">
      <c r="P42" s="219"/>
      <c r="Q42" s="231"/>
      <c r="R42" s="231"/>
      <c r="S42" s="231"/>
      <c r="T42" s="232"/>
      <c r="U42" s="233"/>
      <c r="V42" s="233"/>
      <c r="W42" s="234"/>
      <c r="X42" s="235"/>
      <c r="Y42" s="223"/>
    </row>
    <row r="43" spans="4:25" x14ac:dyDescent="0.25">
      <c r="P43" s="219"/>
      <c r="Q43" s="231"/>
      <c r="R43" s="231"/>
      <c r="S43" s="231"/>
      <c r="T43" s="232"/>
      <c r="U43" s="233"/>
      <c r="V43" s="233"/>
      <c r="W43" s="234"/>
      <c r="X43" s="235"/>
      <c r="Y43" s="223"/>
    </row>
    <row r="44" spans="4:25" x14ac:dyDescent="0.25">
      <c r="P44" s="219"/>
      <c r="Q44" s="231"/>
      <c r="R44" s="231"/>
      <c r="S44" s="231"/>
      <c r="T44" s="232"/>
      <c r="U44" s="233"/>
      <c r="V44" s="233"/>
      <c r="W44" s="234"/>
      <c r="X44" s="235"/>
      <c r="Y44" s="223"/>
    </row>
    <row r="45" spans="4:25" x14ac:dyDescent="0.25">
      <c r="P45" s="219"/>
      <c r="Q45" s="231"/>
      <c r="R45" s="231"/>
      <c r="S45" s="231"/>
      <c r="T45" s="232"/>
      <c r="U45" s="233"/>
      <c r="V45" s="233"/>
      <c r="W45" s="234"/>
      <c r="X45" s="235"/>
      <c r="Y45" s="223"/>
    </row>
    <row r="46" spans="4:25" x14ac:dyDescent="0.25">
      <c r="P46" s="219"/>
      <c r="Q46" s="231"/>
      <c r="R46" s="231"/>
      <c r="S46" s="231"/>
      <c r="T46" s="232"/>
      <c r="U46" s="233"/>
      <c r="V46" s="233"/>
      <c r="W46" s="234"/>
      <c r="X46" s="235"/>
      <c r="Y46" s="223"/>
    </row>
    <row r="47" spans="4:25" x14ac:dyDescent="0.25">
      <c r="P47" s="219"/>
      <c r="Q47" s="231"/>
      <c r="R47" s="231"/>
      <c r="S47" s="231"/>
      <c r="T47" s="232"/>
      <c r="U47" s="233"/>
      <c r="V47" s="233"/>
      <c r="W47" s="234"/>
      <c r="X47" s="235"/>
      <c r="Y47" s="223"/>
    </row>
    <row r="48" spans="4:25" x14ac:dyDescent="0.25">
      <c r="P48" s="219"/>
      <c r="Q48" s="231"/>
      <c r="R48" s="231"/>
      <c r="S48" s="231"/>
      <c r="T48" s="232"/>
      <c r="U48" s="233"/>
      <c r="V48" s="233"/>
      <c r="W48" s="234"/>
      <c r="X48" s="235"/>
      <c r="Y48" s="223"/>
    </row>
    <row r="49" spans="16:25" x14ac:dyDescent="0.25">
      <c r="P49" s="219"/>
      <c r="Q49" s="231"/>
      <c r="R49" s="231"/>
      <c r="S49" s="231"/>
      <c r="T49" s="232"/>
      <c r="U49" s="233"/>
      <c r="V49" s="233"/>
      <c r="W49" s="234"/>
      <c r="X49" s="235"/>
      <c r="Y49" s="223"/>
    </row>
    <row r="50" spans="16:25" x14ac:dyDescent="0.25">
      <c r="P50" s="219"/>
      <c r="Q50" s="231"/>
      <c r="R50" s="231"/>
      <c r="S50" s="231"/>
      <c r="T50" s="232"/>
      <c r="U50" s="233"/>
      <c r="V50" s="233"/>
      <c r="W50" s="234"/>
      <c r="X50" s="235"/>
      <c r="Y50" s="223"/>
    </row>
    <row r="51" spans="16:25" x14ac:dyDescent="0.25">
      <c r="P51" s="219"/>
      <c r="Q51" s="231"/>
      <c r="R51" s="231"/>
      <c r="S51" s="231"/>
      <c r="T51" s="232"/>
      <c r="U51" s="233"/>
      <c r="V51" s="233"/>
      <c r="W51" s="234"/>
      <c r="X51" s="235"/>
      <c r="Y51" s="223"/>
    </row>
    <row r="52" spans="16:25" x14ac:dyDescent="0.25">
      <c r="P52" s="219"/>
      <c r="Q52" s="231"/>
      <c r="R52" s="231"/>
      <c r="S52" s="231"/>
      <c r="T52" s="232"/>
      <c r="U52" s="233"/>
      <c r="V52" s="233"/>
      <c r="W52" s="234"/>
      <c r="X52" s="235"/>
      <c r="Y52" s="223"/>
    </row>
    <row r="53" spans="16:25" x14ac:dyDescent="0.25">
      <c r="P53" s="219"/>
      <c r="Q53" s="231"/>
      <c r="R53" s="231"/>
      <c r="S53" s="231"/>
      <c r="T53" s="232"/>
      <c r="U53" s="233"/>
      <c r="V53" s="233"/>
      <c r="W53" s="234"/>
      <c r="X53" s="235"/>
      <c r="Y53" s="223"/>
    </row>
    <row r="54" spans="16:25" x14ac:dyDescent="0.25">
      <c r="P54" s="228"/>
      <c r="Q54" s="231"/>
      <c r="R54" s="231"/>
      <c r="S54" s="231"/>
      <c r="T54" s="232"/>
      <c r="U54" s="233"/>
      <c r="V54" s="233"/>
      <c r="W54" s="234"/>
      <c r="X54" s="235"/>
      <c r="Y54" s="223"/>
    </row>
    <row r="55" spans="16:25" x14ac:dyDescent="0.25">
      <c r="Q55" s="228"/>
      <c r="R55" s="228"/>
      <c r="S55" s="228"/>
      <c r="T55" s="236"/>
      <c r="U55" s="237"/>
      <c r="V55" s="237"/>
      <c r="W55" s="227"/>
      <c r="X55" s="236"/>
      <c r="Y55" s="226"/>
    </row>
    <row r="56" spans="16:25" x14ac:dyDescent="0.25">
      <c r="S56" s="183"/>
      <c r="T56" s="184"/>
      <c r="U56" s="185"/>
      <c r="V56" s="185"/>
      <c r="X56" s="184"/>
      <c r="Y56" s="2"/>
    </row>
    <row r="58" spans="16:25" x14ac:dyDescent="0.25">
      <c r="Y58" s="182"/>
    </row>
    <row r="59" spans="16:25" x14ac:dyDescent="0.25">
      <c r="Y59" s="183"/>
    </row>
    <row r="60" spans="16:25" x14ac:dyDescent="0.25">
      <c r="Y60" s="183"/>
    </row>
    <row r="61" spans="16:25" x14ac:dyDescent="0.25">
      <c r="Y61" s="2"/>
    </row>
    <row r="63" spans="16:25" x14ac:dyDescent="0.25">
      <c r="P63" s="186"/>
      <c r="U63" s="187"/>
      <c r="V63" s="187"/>
      <c r="W63" s="187"/>
      <c r="X63" s="187"/>
      <c r="Y63" s="187"/>
    </row>
    <row r="64" spans="16:25" x14ac:dyDescent="0.25">
      <c r="P64" s="186"/>
      <c r="Q64" s="186"/>
      <c r="R64" s="186"/>
      <c r="S64" s="186"/>
      <c r="T64" s="186"/>
      <c r="U64" s="186"/>
      <c r="V64" s="186"/>
      <c r="W64" s="186"/>
      <c r="X64" s="186"/>
      <c r="Y64" s="186"/>
    </row>
    <row r="65" spans="16:25" x14ac:dyDescent="0.25">
      <c r="P65" s="186"/>
      <c r="Q65" s="183"/>
      <c r="R65" s="183"/>
      <c r="S65" s="183"/>
      <c r="T65" s="188"/>
      <c r="U65" s="185"/>
      <c r="V65" s="185"/>
      <c r="W65" s="189"/>
      <c r="X65" s="184"/>
      <c r="Y65" s="2"/>
    </row>
    <row r="66" spans="16:25" x14ac:dyDescent="0.25">
      <c r="P66" s="186"/>
      <c r="Q66" s="183"/>
      <c r="R66" s="183"/>
      <c r="S66" s="183"/>
      <c r="T66" s="188"/>
      <c r="U66" s="185"/>
      <c r="V66" s="185"/>
      <c r="W66" s="189"/>
      <c r="X66" s="184"/>
      <c r="Y66" s="2"/>
    </row>
    <row r="67" spans="16:25" x14ac:dyDescent="0.25">
      <c r="P67" s="186"/>
      <c r="Q67" s="183"/>
      <c r="R67" s="183"/>
      <c r="S67" s="183"/>
      <c r="T67" s="188"/>
      <c r="U67" s="185"/>
      <c r="V67" s="185"/>
      <c r="W67" s="189"/>
      <c r="X67" s="184"/>
      <c r="Y67" s="2"/>
    </row>
    <row r="68" spans="16:25" x14ac:dyDescent="0.25">
      <c r="P68" s="186"/>
      <c r="Q68" s="183"/>
      <c r="R68" s="183"/>
      <c r="S68" s="183"/>
      <c r="T68" s="188"/>
      <c r="U68" s="185"/>
      <c r="V68" s="185"/>
      <c r="W68" s="189"/>
      <c r="X68" s="184"/>
      <c r="Y68" s="2"/>
    </row>
    <row r="69" spans="16:25" x14ac:dyDescent="0.25">
      <c r="P69" s="186"/>
      <c r="Q69" s="183"/>
      <c r="R69" s="183"/>
      <c r="S69" s="183"/>
      <c r="T69" s="188"/>
      <c r="U69" s="185"/>
      <c r="V69" s="185"/>
      <c r="W69" s="189"/>
      <c r="X69" s="184"/>
      <c r="Y69" s="2"/>
    </row>
    <row r="70" spans="16:25" x14ac:dyDescent="0.25">
      <c r="P70" s="186"/>
      <c r="Q70" s="183"/>
      <c r="R70" s="183"/>
      <c r="S70" s="183"/>
      <c r="T70" s="188"/>
      <c r="U70" s="185"/>
      <c r="V70" s="185"/>
      <c r="W70" s="189"/>
      <c r="X70" s="184"/>
      <c r="Y70" s="2"/>
    </row>
    <row r="71" spans="16:25" x14ac:dyDescent="0.25">
      <c r="P71" s="186"/>
      <c r="Q71" s="183"/>
      <c r="R71" s="183"/>
      <c r="S71" s="183"/>
      <c r="T71" s="188"/>
      <c r="U71" s="185"/>
      <c r="V71" s="185"/>
      <c r="W71" s="189"/>
      <c r="X71" s="184"/>
      <c r="Y71" s="2"/>
    </row>
    <row r="72" spans="16:25" x14ac:dyDescent="0.25">
      <c r="P72" s="186"/>
      <c r="Q72" s="183"/>
      <c r="R72" s="183"/>
      <c r="S72" s="183"/>
      <c r="T72" s="188"/>
      <c r="U72" s="185"/>
      <c r="V72" s="185"/>
      <c r="W72" s="189"/>
      <c r="X72" s="184"/>
      <c r="Y72" s="2"/>
    </row>
    <row r="73" spans="16:25" x14ac:dyDescent="0.25">
      <c r="P73" s="186"/>
      <c r="Q73" s="183"/>
      <c r="R73" s="183"/>
      <c r="S73" s="183"/>
      <c r="T73" s="188"/>
      <c r="U73" s="185"/>
      <c r="V73" s="185"/>
      <c r="W73" s="189"/>
      <c r="X73" s="184"/>
      <c r="Y73" s="2"/>
    </row>
    <row r="74" spans="16:25" x14ac:dyDescent="0.25">
      <c r="P74" s="186"/>
      <c r="Q74" s="183"/>
      <c r="R74" s="183"/>
      <c r="S74" s="183"/>
      <c r="T74" s="188"/>
      <c r="U74" s="185"/>
      <c r="V74" s="185"/>
      <c r="W74" s="189"/>
      <c r="X74" s="184"/>
      <c r="Y74" s="2"/>
    </row>
    <row r="75" spans="16:25" x14ac:dyDescent="0.25">
      <c r="P75" s="186"/>
      <c r="Q75" s="183"/>
      <c r="R75" s="183"/>
      <c r="S75" s="183"/>
      <c r="T75" s="188"/>
      <c r="U75" s="185"/>
      <c r="V75" s="185"/>
      <c r="W75" s="189"/>
      <c r="X75" s="184"/>
      <c r="Y75" s="2"/>
    </row>
    <row r="76" spans="16:25" x14ac:dyDescent="0.25">
      <c r="P76" s="186"/>
      <c r="Q76" s="183"/>
      <c r="R76" s="183"/>
      <c r="S76" s="183"/>
      <c r="T76" s="188"/>
      <c r="U76" s="185"/>
      <c r="V76" s="185"/>
      <c r="W76" s="189"/>
      <c r="X76" s="184"/>
      <c r="Y76" s="2"/>
    </row>
    <row r="77" spans="16:25" x14ac:dyDescent="0.25">
      <c r="P77" s="186"/>
      <c r="Q77" s="183"/>
      <c r="R77" s="183"/>
      <c r="S77" s="183"/>
      <c r="T77" s="188"/>
      <c r="U77" s="185"/>
      <c r="V77" s="185"/>
      <c r="W77" s="189"/>
      <c r="X77" s="184"/>
      <c r="Y77" s="2"/>
    </row>
    <row r="78" spans="16:25" x14ac:dyDescent="0.25">
      <c r="P78" s="186"/>
      <c r="Q78" s="183"/>
      <c r="R78" s="183"/>
      <c r="S78" s="183"/>
      <c r="T78" s="188"/>
      <c r="U78" s="185"/>
      <c r="V78" s="185"/>
      <c r="W78" s="189"/>
      <c r="X78" s="184"/>
      <c r="Y78" s="2"/>
    </row>
    <row r="79" spans="16:25" x14ac:dyDescent="0.25">
      <c r="P79" s="186"/>
      <c r="Q79" s="183"/>
      <c r="R79" s="183"/>
      <c r="S79" s="183"/>
      <c r="T79" s="188"/>
      <c r="U79" s="185"/>
      <c r="V79" s="185"/>
      <c r="W79" s="189"/>
      <c r="X79" s="184"/>
      <c r="Y79" s="2"/>
    </row>
    <row r="80" spans="16:25" x14ac:dyDescent="0.25">
      <c r="Q80" s="183"/>
      <c r="R80" s="183"/>
      <c r="S80" s="183"/>
      <c r="T80" s="184"/>
      <c r="U80" s="185"/>
      <c r="V80" s="185"/>
      <c r="W80" s="189"/>
      <c r="X80" s="184"/>
      <c r="Y80" s="2"/>
    </row>
    <row r="109" spans="26:26" x14ac:dyDescent="0.25">
      <c r="Z109" s="190"/>
    </row>
  </sheetData>
  <mergeCells count="1">
    <mergeCell ref="Q2:V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73"/>
  <sheetViews>
    <sheetView topLeftCell="A452" zoomScale="115" workbookViewId="0">
      <selection activeCell="A467" sqref="A467"/>
    </sheetView>
  </sheetViews>
  <sheetFormatPr baseColWidth="10" defaultColWidth="9.140625" defaultRowHeight="15" x14ac:dyDescent="0.25"/>
  <cols>
    <col min="1" max="4" width="17.42578125" customWidth="1"/>
    <col min="5" max="5" width="10.28515625" customWidth="1"/>
    <col min="6" max="6" width="22" bestFit="1" customWidth="1"/>
    <col min="7" max="7" width="17.42578125" customWidth="1"/>
    <col min="8" max="8" width="13.5703125" customWidth="1"/>
  </cols>
  <sheetData>
    <row r="1" spans="1:8" ht="104.25" customHeight="1" x14ac:dyDescent="0.25">
      <c r="A1" s="380" t="s">
        <v>0</v>
      </c>
      <c r="B1" s="380"/>
      <c r="C1" s="380"/>
      <c r="D1" s="380"/>
      <c r="E1" s="380"/>
      <c r="F1" s="380"/>
      <c r="G1" s="380"/>
      <c r="H1" s="380"/>
    </row>
    <row r="2" spans="1:8" ht="15.75" x14ac:dyDescent="0.25">
      <c r="A2" s="389"/>
      <c r="B2" s="389"/>
      <c r="C2" s="389"/>
      <c r="D2" s="389"/>
      <c r="E2" s="389"/>
      <c r="F2" s="389"/>
      <c r="G2" s="389"/>
      <c r="H2" s="8"/>
    </row>
    <row r="3" spans="1:8" ht="15.75" x14ac:dyDescent="0.25">
      <c r="A3" s="390" t="s">
        <v>1</v>
      </c>
      <c r="B3" s="390"/>
      <c r="C3" s="390"/>
      <c r="D3" s="390"/>
      <c r="E3" s="390"/>
      <c r="F3" s="390"/>
      <c r="G3" s="390"/>
      <c r="H3" s="8"/>
    </row>
    <row r="4" spans="1:8" ht="15.75" x14ac:dyDescent="0.25">
      <c r="A4" s="115"/>
      <c r="B4" s="115"/>
      <c r="C4" s="115"/>
      <c r="D4" s="115"/>
      <c r="E4" s="115"/>
      <c r="F4" s="115"/>
      <c r="G4" s="115"/>
      <c r="H4" s="8"/>
    </row>
    <row r="5" spans="1:8" ht="16.5" thickBot="1" x14ac:dyDescent="0.3">
      <c r="A5" s="11"/>
      <c r="B5" s="11"/>
      <c r="C5" s="11"/>
      <c r="D5" s="11"/>
      <c r="E5" s="11"/>
      <c r="F5" s="11"/>
      <c r="G5" s="11"/>
      <c r="H5" s="8"/>
    </row>
    <row r="6" spans="1:8" ht="16.5" thickTop="1" x14ac:dyDescent="0.25">
      <c r="A6" s="401" t="s">
        <v>2</v>
      </c>
      <c r="B6" s="404" t="s">
        <v>3</v>
      </c>
      <c r="C6" s="12" t="s">
        <v>4</v>
      </c>
      <c r="D6" s="13"/>
      <c r="E6" s="12" t="s">
        <v>5</v>
      </c>
      <c r="F6" s="12"/>
      <c r="G6" s="14"/>
      <c r="H6" s="8"/>
    </row>
    <row r="7" spans="1:8" ht="15.75" x14ac:dyDescent="0.25">
      <c r="A7" s="402"/>
      <c r="B7" s="354"/>
      <c r="C7" s="353" t="s">
        <v>6</v>
      </c>
      <c r="D7" s="353" t="s">
        <v>7</v>
      </c>
      <c r="E7" s="353" t="s">
        <v>8</v>
      </c>
      <c r="F7" s="353" t="s">
        <v>9</v>
      </c>
      <c r="G7" s="381" t="s">
        <v>10</v>
      </c>
      <c r="H7" s="8"/>
    </row>
    <row r="8" spans="1:8" ht="15.75" x14ac:dyDescent="0.25">
      <c r="A8" s="402"/>
      <c r="B8" s="354"/>
      <c r="C8" s="354"/>
      <c r="D8" s="354"/>
      <c r="E8" s="354"/>
      <c r="F8" s="354"/>
      <c r="G8" s="388"/>
      <c r="H8" s="8"/>
    </row>
    <row r="9" spans="1:8" ht="15.75" x14ac:dyDescent="0.25">
      <c r="A9" s="403"/>
      <c r="B9" s="355"/>
      <c r="C9" s="355"/>
      <c r="D9" s="355"/>
      <c r="E9" s="355"/>
      <c r="F9" s="355" t="s">
        <v>8</v>
      </c>
      <c r="G9" s="382"/>
      <c r="H9" s="8"/>
    </row>
    <row r="10" spans="1:8" ht="15.75" x14ac:dyDescent="0.25">
      <c r="A10" s="15" t="s">
        <v>11</v>
      </c>
      <c r="B10" s="16" t="s">
        <v>12</v>
      </c>
      <c r="C10" s="16" t="s">
        <v>12</v>
      </c>
      <c r="D10" s="16" t="s">
        <v>13</v>
      </c>
      <c r="E10" s="17" t="s">
        <v>14</v>
      </c>
      <c r="F10" s="17" t="s">
        <v>15</v>
      </c>
      <c r="G10" s="18" t="s">
        <v>16</v>
      </c>
      <c r="H10" s="8"/>
    </row>
    <row r="11" spans="1:8" ht="15.75" x14ac:dyDescent="0.25">
      <c r="A11" s="15" t="s">
        <v>17</v>
      </c>
      <c r="B11" s="16" t="s">
        <v>18</v>
      </c>
      <c r="C11" s="16" t="s">
        <v>18</v>
      </c>
      <c r="D11" s="16" t="s">
        <v>19</v>
      </c>
      <c r="E11" s="17" t="s">
        <v>15</v>
      </c>
      <c r="F11" s="17" t="s">
        <v>15</v>
      </c>
      <c r="G11" s="18" t="s">
        <v>16</v>
      </c>
      <c r="H11" s="8"/>
    </row>
    <row r="12" spans="1:8" ht="15.75" x14ac:dyDescent="0.25">
      <c r="A12" s="15" t="s">
        <v>20</v>
      </c>
      <c r="B12" s="16" t="s">
        <v>21</v>
      </c>
      <c r="C12" s="16" t="s">
        <v>21</v>
      </c>
      <c r="D12" s="16" t="s">
        <v>22</v>
      </c>
      <c r="E12" s="17" t="s">
        <v>15</v>
      </c>
      <c r="F12" s="17" t="s">
        <v>15</v>
      </c>
      <c r="G12" s="18" t="s">
        <v>16</v>
      </c>
      <c r="H12" s="8"/>
    </row>
    <row r="13" spans="1:8" ht="15.75" x14ac:dyDescent="0.25">
      <c r="A13" s="15" t="s">
        <v>23</v>
      </c>
      <c r="B13" s="16" t="s">
        <v>24</v>
      </c>
      <c r="C13" s="16" t="s">
        <v>24</v>
      </c>
      <c r="D13" s="16" t="s">
        <v>25</v>
      </c>
      <c r="E13" s="17" t="s">
        <v>26</v>
      </c>
      <c r="F13" s="17" t="s">
        <v>26</v>
      </c>
      <c r="G13" s="18" t="s">
        <v>16</v>
      </c>
      <c r="H13" s="8"/>
    </row>
    <row r="14" spans="1:8" ht="15.75" x14ac:dyDescent="0.25">
      <c r="A14" s="15" t="s">
        <v>27</v>
      </c>
      <c r="B14" s="16" t="s">
        <v>28</v>
      </c>
      <c r="C14" s="16" t="s">
        <v>28</v>
      </c>
      <c r="D14" s="16" t="s">
        <v>29</v>
      </c>
      <c r="E14" s="17" t="s">
        <v>26</v>
      </c>
      <c r="F14" s="17" t="s">
        <v>26</v>
      </c>
      <c r="G14" s="18" t="s">
        <v>16</v>
      </c>
      <c r="H14" s="8"/>
    </row>
    <row r="15" spans="1:8" ht="15.75" x14ac:dyDescent="0.25">
      <c r="A15" s="15" t="s">
        <v>30</v>
      </c>
      <c r="B15" s="16" t="s">
        <v>31</v>
      </c>
      <c r="C15" s="16" t="s">
        <v>31</v>
      </c>
      <c r="D15" s="16" t="s">
        <v>32</v>
      </c>
      <c r="E15" s="17" t="s">
        <v>14</v>
      </c>
      <c r="F15" s="17" t="s">
        <v>14</v>
      </c>
      <c r="G15" s="18" t="s">
        <v>16</v>
      </c>
      <c r="H15" s="8"/>
    </row>
    <row r="16" spans="1:8" ht="15.75" x14ac:dyDescent="0.25">
      <c r="A16" s="15" t="s">
        <v>33</v>
      </c>
      <c r="B16" s="16" t="s">
        <v>34</v>
      </c>
      <c r="C16" s="16" t="s">
        <v>34</v>
      </c>
      <c r="D16" s="16" t="s">
        <v>35</v>
      </c>
      <c r="E16" s="17" t="s">
        <v>14</v>
      </c>
      <c r="F16" s="17" t="s">
        <v>14</v>
      </c>
      <c r="G16" s="18" t="s">
        <v>16</v>
      </c>
      <c r="H16" s="8"/>
    </row>
    <row r="17" spans="1:7" x14ac:dyDescent="0.25">
      <c r="A17" s="15" t="s">
        <v>36</v>
      </c>
      <c r="B17" s="16" t="s">
        <v>37</v>
      </c>
      <c r="C17" s="16" t="s">
        <v>37</v>
      </c>
      <c r="D17" s="16" t="s">
        <v>38</v>
      </c>
      <c r="E17" s="17" t="s">
        <v>14</v>
      </c>
      <c r="F17" s="17" t="s">
        <v>14</v>
      </c>
      <c r="G17" s="18" t="s">
        <v>16</v>
      </c>
    </row>
    <row r="18" spans="1:7" x14ac:dyDescent="0.25">
      <c r="A18" s="15" t="s">
        <v>39</v>
      </c>
      <c r="B18" s="16" t="s">
        <v>40</v>
      </c>
      <c r="C18" s="16" t="s">
        <v>40</v>
      </c>
      <c r="D18" s="16" t="s">
        <v>41</v>
      </c>
      <c r="E18" s="17" t="s">
        <v>14</v>
      </c>
      <c r="F18" s="17" t="s">
        <v>14</v>
      </c>
      <c r="G18" s="18" t="s">
        <v>16</v>
      </c>
    </row>
    <row r="19" spans="1:7" x14ac:dyDescent="0.25">
      <c r="A19" s="15" t="s">
        <v>42</v>
      </c>
      <c r="B19" s="16" t="s">
        <v>43</v>
      </c>
      <c r="C19" s="16" t="s">
        <v>43</v>
      </c>
      <c r="D19" s="16" t="s">
        <v>44</v>
      </c>
      <c r="E19" s="17" t="s">
        <v>14</v>
      </c>
      <c r="F19" s="17" t="s">
        <v>14</v>
      </c>
      <c r="G19" s="18" t="s">
        <v>16</v>
      </c>
    </row>
    <row r="20" spans="1:7" x14ac:dyDescent="0.25">
      <c r="A20" s="15" t="s">
        <v>45</v>
      </c>
      <c r="B20" s="16" t="s">
        <v>46</v>
      </c>
      <c r="C20" s="16" t="s">
        <v>46</v>
      </c>
      <c r="D20" s="16" t="s">
        <v>47</v>
      </c>
      <c r="E20" s="17" t="s">
        <v>14</v>
      </c>
      <c r="F20" s="17" t="s">
        <v>14</v>
      </c>
      <c r="G20" s="18" t="s">
        <v>16</v>
      </c>
    </row>
    <row r="21" spans="1:7" x14ac:dyDescent="0.25">
      <c r="A21" s="15" t="s">
        <v>48</v>
      </c>
      <c r="B21" s="16" t="s">
        <v>49</v>
      </c>
      <c r="C21" s="16" t="s">
        <v>50</v>
      </c>
      <c r="D21" s="16" t="s">
        <v>47</v>
      </c>
      <c r="E21" s="19" t="s">
        <v>16</v>
      </c>
      <c r="F21" s="19" t="s">
        <v>16</v>
      </c>
      <c r="G21" s="18" t="s">
        <v>51</v>
      </c>
    </row>
    <row r="22" spans="1:7" x14ac:dyDescent="0.25">
      <c r="A22" s="15" t="s">
        <v>52</v>
      </c>
      <c r="B22" s="16" t="s">
        <v>53</v>
      </c>
      <c r="C22" s="16" t="s">
        <v>54</v>
      </c>
      <c r="D22" s="16" t="s">
        <v>55</v>
      </c>
      <c r="E22" s="19" t="s">
        <v>56</v>
      </c>
      <c r="F22" s="19" t="s">
        <v>56</v>
      </c>
      <c r="G22" s="20" t="s">
        <v>16</v>
      </c>
    </row>
    <row r="23" spans="1:7" x14ac:dyDescent="0.25">
      <c r="A23" s="15" t="s">
        <v>57</v>
      </c>
      <c r="B23" s="21" t="s">
        <v>53</v>
      </c>
      <c r="C23" s="16" t="s">
        <v>54</v>
      </c>
      <c r="D23" s="16" t="s">
        <v>55</v>
      </c>
      <c r="E23" s="19" t="s">
        <v>16</v>
      </c>
      <c r="F23" s="19" t="s">
        <v>16</v>
      </c>
      <c r="G23" s="18" t="s">
        <v>58</v>
      </c>
    </row>
    <row r="24" spans="1:7" x14ac:dyDescent="0.25">
      <c r="A24" s="15" t="s">
        <v>59</v>
      </c>
      <c r="B24" s="16" t="s">
        <v>60</v>
      </c>
      <c r="C24" s="16" t="s">
        <v>61</v>
      </c>
      <c r="D24" s="16" t="s">
        <v>62</v>
      </c>
      <c r="E24" s="19" t="s">
        <v>16</v>
      </c>
      <c r="F24" s="19" t="s">
        <v>63</v>
      </c>
      <c r="G24" s="20" t="s">
        <v>16</v>
      </c>
    </row>
    <row r="25" spans="1:7" x14ac:dyDescent="0.25">
      <c r="A25" s="15" t="s">
        <v>64</v>
      </c>
      <c r="B25" s="16" t="s">
        <v>60</v>
      </c>
      <c r="C25" s="16" t="s">
        <v>61</v>
      </c>
      <c r="D25" s="16" t="s">
        <v>62</v>
      </c>
      <c r="E25" s="19" t="s">
        <v>16</v>
      </c>
      <c r="F25" s="19" t="s">
        <v>16</v>
      </c>
      <c r="G25" s="18" t="s">
        <v>65</v>
      </c>
    </row>
    <row r="26" spans="1:7" x14ac:dyDescent="0.25">
      <c r="A26" s="15" t="s">
        <v>66</v>
      </c>
      <c r="B26" s="16" t="s">
        <v>67</v>
      </c>
      <c r="C26" s="16" t="s">
        <v>68</v>
      </c>
      <c r="D26" s="16" t="s">
        <v>69</v>
      </c>
      <c r="E26" s="19" t="s">
        <v>16</v>
      </c>
      <c r="F26" s="19" t="s">
        <v>70</v>
      </c>
      <c r="G26" s="20" t="s">
        <v>16</v>
      </c>
    </row>
    <row r="27" spans="1:7" x14ac:dyDescent="0.25">
      <c r="A27" s="15" t="s">
        <v>71</v>
      </c>
      <c r="B27" s="16" t="s">
        <v>67</v>
      </c>
      <c r="C27" s="16" t="s">
        <v>68</v>
      </c>
      <c r="D27" s="16" t="s">
        <v>69</v>
      </c>
      <c r="E27" s="19" t="s">
        <v>16</v>
      </c>
      <c r="F27" s="19" t="s">
        <v>16</v>
      </c>
      <c r="G27" s="18" t="s">
        <v>72</v>
      </c>
    </row>
    <row r="28" spans="1:7" x14ac:dyDescent="0.25">
      <c r="A28" s="15" t="s">
        <v>73</v>
      </c>
      <c r="B28" s="16" t="s">
        <v>74</v>
      </c>
      <c r="C28" s="16" t="s">
        <v>74</v>
      </c>
      <c r="D28" s="16" t="s">
        <v>75</v>
      </c>
      <c r="E28" s="19" t="s">
        <v>16</v>
      </c>
      <c r="F28" s="19" t="s">
        <v>76</v>
      </c>
      <c r="G28" s="20" t="s">
        <v>16</v>
      </c>
    </row>
    <row r="29" spans="1:7" x14ac:dyDescent="0.25">
      <c r="A29" s="15" t="s">
        <v>77</v>
      </c>
      <c r="B29" s="16" t="s">
        <v>74</v>
      </c>
      <c r="C29" s="16" t="s">
        <v>74</v>
      </c>
      <c r="D29" s="16" t="s">
        <v>75</v>
      </c>
      <c r="E29" s="19" t="s">
        <v>16</v>
      </c>
      <c r="F29" s="19" t="s">
        <v>16</v>
      </c>
      <c r="G29" s="18" t="s">
        <v>78</v>
      </c>
    </row>
    <row r="30" spans="1:7" x14ac:dyDescent="0.25">
      <c r="A30" s="15" t="s">
        <v>79</v>
      </c>
      <c r="B30" s="16" t="s">
        <v>80</v>
      </c>
      <c r="C30" s="16" t="s">
        <v>80</v>
      </c>
      <c r="D30" s="16" t="s">
        <v>81</v>
      </c>
      <c r="E30" s="19" t="s">
        <v>16</v>
      </c>
      <c r="F30" s="19" t="s">
        <v>16</v>
      </c>
      <c r="G30" s="18" t="s">
        <v>82</v>
      </c>
    </row>
    <row r="31" spans="1:7" x14ac:dyDescent="0.25">
      <c r="A31" s="15" t="s">
        <v>83</v>
      </c>
      <c r="B31" s="16" t="s">
        <v>80</v>
      </c>
      <c r="C31" s="16" t="s">
        <v>80</v>
      </c>
      <c r="D31" s="16" t="s">
        <v>81</v>
      </c>
      <c r="E31" s="19" t="s">
        <v>16</v>
      </c>
      <c r="F31" s="19" t="s">
        <v>84</v>
      </c>
      <c r="G31" s="20" t="s">
        <v>16</v>
      </c>
    </row>
    <row r="32" spans="1:7" x14ac:dyDescent="0.25">
      <c r="A32" s="15" t="s">
        <v>85</v>
      </c>
      <c r="B32" s="16" t="s">
        <v>86</v>
      </c>
      <c r="C32" s="16" t="s">
        <v>86</v>
      </c>
      <c r="D32" s="16" t="s">
        <v>87</v>
      </c>
      <c r="E32" s="19" t="s">
        <v>16</v>
      </c>
      <c r="F32" s="19" t="s">
        <v>16</v>
      </c>
      <c r="G32" s="18" t="s">
        <v>88</v>
      </c>
    </row>
    <row r="33" spans="1:7" x14ac:dyDescent="0.25">
      <c r="A33" s="15" t="s">
        <v>89</v>
      </c>
      <c r="B33" s="16" t="s">
        <v>86</v>
      </c>
      <c r="C33" s="16" t="s">
        <v>86</v>
      </c>
      <c r="D33" s="16" t="s">
        <v>87</v>
      </c>
      <c r="E33" s="19" t="s">
        <v>16</v>
      </c>
      <c r="F33" s="19" t="s">
        <v>90</v>
      </c>
      <c r="G33" s="20" t="s">
        <v>16</v>
      </c>
    </row>
    <row r="34" spans="1:7" x14ac:dyDescent="0.25">
      <c r="A34" s="15" t="s">
        <v>91</v>
      </c>
      <c r="B34" s="16" t="s">
        <v>87</v>
      </c>
      <c r="C34" s="16" t="s">
        <v>92</v>
      </c>
      <c r="D34" s="16" t="s">
        <v>93</v>
      </c>
      <c r="E34" s="19" t="s">
        <v>16</v>
      </c>
      <c r="F34" s="19" t="s">
        <v>16</v>
      </c>
      <c r="G34" s="20" t="s">
        <v>94</v>
      </c>
    </row>
    <row r="35" spans="1:7" x14ac:dyDescent="0.25">
      <c r="A35" s="15" t="s">
        <v>95</v>
      </c>
      <c r="B35" s="21" t="s">
        <v>87</v>
      </c>
      <c r="C35" s="16" t="s">
        <v>92</v>
      </c>
      <c r="D35" s="16" t="s">
        <v>93</v>
      </c>
      <c r="E35" s="19" t="s">
        <v>16</v>
      </c>
      <c r="F35" s="19" t="s">
        <v>96</v>
      </c>
      <c r="G35" s="20" t="s">
        <v>16</v>
      </c>
    </row>
    <row r="36" spans="1:7" x14ac:dyDescent="0.25">
      <c r="A36" s="15" t="s">
        <v>97</v>
      </c>
      <c r="B36" s="21" t="s">
        <v>93</v>
      </c>
      <c r="C36" s="16" t="s">
        <v>98</v>
      </c>
      <c r="D36" s="16" t="s">
        <v>99</v>
      </c>
      <c r="E36" s="19" t="s">
        <v>16</v>
      </c>
      <c r="F36" s="19" t="s">
        <v>100</v>
      </c>
      <c r="G36" s="20" t="s">
        <v>16</v>
      </c>
    </row>
    <row r="37" spans="1:7" x14ac:dyDescent="0.25">
      <c r="A37" s="15" t="s">
        <v>101</v>
      </c>
      <c r="B37" s="16" t="s">
        <v>93</v>
      </c>
      <c r="C37" s="16" t="s">
        <v>98</v>
      </c>
      <c r="D37" s="16" t="s">
        <v>99</v>
      </c>
      <c r="E37" s="19" t="s">
        <v>16</v>
      </c>
      <c r="F37" s="19" t="s">
        <v>16</v>
      </c>
      <c r="G37" s="18" t="s">
        <v>102</v>
      </c>
    </row>
    <row r="38" spans="1:7" x14ac:dyDescent="0.25">
      <c r="A38" s="15" t="s">
        <v>103</v>
      </c>
      <c r="B38" s="16" t="s">
        <v>104</v>
      </c>
      <c r="C38" s="16" t="s">
        <v>104</v>
      </c>
      <c r="D38" s="16" t="s">
        <v>105</v>
      </c>
      <c r="E38" s="19" t="s">
        <v>16</v>
      </c>
      <c r="F38" s="19" t="s">
        <v>106</v>
      </c>
      <c r="G38" s="20" t="s">
        <v>16</v>
      </c>
    </row>
    <row r="39" spans="1:7" x14ac:dyDescent="0.25">
      <c r="A39" s="15" t="s">
        <v>107</v>
      </c>
      <c r="B39" s="16" t="s">
        <v>104</v>
      </c>
      <c r="C39" s="16" t="s">
        <v>104</v>
      </c>
      <c r="D39" s="16" t="s">
        <v>105</v>
      </c>
      <c r="E39" s="19" t="s">
        <v>16</v>
      </c>
      <c r="F39" s="19" t="s">
        <v>16</v>
      </c>
      <c r="G39" s="20" t="s">
        <v>108</v>
      </c>
    </row>
    <row r="40" spans="1:7" x14ac:dyDescent="0.25">
      <c r="A40" s="15" t="s">
        <v>109</v>
      </c>
      <c r="B40" s="16" t="s">
        <v>105</v>
      </c>
      <c r="C40" s="16" t="s">
        <v>110</v>
      </c>
      <c r="D40" s="16" t="s">
        <v>111</v>
      </c>
      <c r="E40" s="19" t="s">
        <v>16</v>
      </c>
      <c r="F40" s="19" t="s">
        <v>112</v>
      </c>
      <c r="G40" s="20" t="s">
        <v>16</v>
      </c>
    </row>
    <row r="41" spans="1:7" x14ac:dyDescent="0.25">
      <c r="A41" s="15" t="s">
        <v>113</v>
      </c>
      <c r="B41" s="16" t="s">
        <v>105</v>
      </c>
      <c r="C41" s="16" t="s">
        <v>110</v>
      </c>
      <c r="D41" s="16" t="s">
        <v>111</v>
      </c>
      <c r="E41" s="19" t="s">
        <v>16</v>
      </c>
      <c r="F41" s="19" t="s">
        <v>16</v>
      </c>
      <c r="G41" s="20" t="s">
        <v>114</v>
      </c>
    </row>
    <row r="42" spans="1:7" x14ac:dyDescent="0.25">
      <c r="A42" s="15" t="s">
        <v>115</v>
      </c>
      <c r="B42" s="16" t="s">
        <v>116</v>
      </c>
      <c r="C42" s="16" t="s">
        <v>116</v>
      </c>
      <c r="D42" s="16" t="s">
        <v>117</v>
      </c>
      <c r="E42" s="19" t="s">
        <v>16</v>
      </c>
      <c r="F42" s="19" t="s">
        <v>16</v>
      </c>
      <c r="G42" s="22">
        <v>0.37609999999999999</v>
      </c>
    </row>
    <row r="43" spans="1:7" x14ac:dyDescent="0.25">
      <c r="A43" s="15" t="s">
        <v>118</v>
      </c>
      <c r="B43" s="16" t="s">
        <v>116</v>
      </c>
      <c r="C43" s="16" t="s">
        <v>116</v>
      </c>
      <c r="D43" s="16" t="s">
        <v>117</v>
      </c>
      <c r="E43" s="19" t="s">
        <v>16</v>
      </c>
      <c r="F43" s="19" t="s">
        <v>119</v>
      </c>
      <c r="G43" s="20" t="s">
        <v>16</v>
      </c>
    </row>
    <row r="44" spans="1:7" x14ac:dyDescent="0.25">
      <c r="A44" s="15" t="s">
        <v>120</v>
      </c>
      <c r="B44" s="16" t="s">
        <v>121</v>
      </c>
      <c r="C44" s="16" t="s">
        <v>122</v>
      </c>
      <c r="D44" s="16" t="s">
        <v>123</v>
      </c>
      <c r="E44" s="19" t="s">
        <v>16</v>
      </c>
      <c r="F44" s="19" t="s">
        <v>124</v>
      </c>
      <c r="G44" s="20" t="s">
        <v>16</v>
      </c>
    </row>
    <row r="45" spans="1:7" x14ac:dyDescent="0.25">
      <c r="A45" s="15" t="s">
        <v>125</v>
      </c>
      <c r="B45" s="16" t="s">
        <v>121</v>
      </c>
      <c r="C45" s="16" t="s">
        <v>122</v>
      </c>
      <c r="D45" s="16" t="s">
        <v>123</v>
      </c>
      <c r="E45" s="19" t="s">
        <v>16</v>
      </c>
      <c r="F45" s="19" t="s">
        <v>16</v>
      </c>
      <c r="G45" s="18" t="s">
        <v>126</v>
      </c>
    </row>
    <row r="46" spans="1:7" x14ac:dyDescent="0.25">
      <c r="A46" s="15" t="s">
        <v>127</v>
      </c>
      <c r="B46" s="16" t="s">
        <v>128</v>
      </c>
      <c r="C46" s="16" t="s">
        <v>129</v>
      </c>
      <c r="D46" s="16" t="s">
        <v>130</v>
      </c>
      <c r="E46" s="19" t="s">
        <v>16</v>
      </c>
      <c r="F46" s="19" t="s">
        <v>131</v>
      </c>
      <c r="G46" s="20" t="s">
        <v>16</v>
      </c>
    </row>
    <row r="47" spans="1:7" x14ac:dyDescent="0.25">
      <c r="A47" s="15" t="s">
        <v>132</v>
      </c>
      <c r="B47" s="16" t="s">
        <v>128</v>
      </c>
      <c r="C47" s="16" t="s">
        <v>129</v>
      </c>
      <c r="D47" s="16" t="s">
        <v>130</v>
      </c>
      <c r="E47" s="19" t="s">
        <v>16</v>
      </c>
      <c r="F47" s="19" t="s">
        <v>16</v>
      </c>
      <c r="G47" s="18" t="s">
        <v>133</v>
      </c>
    </row>
    <row r="48" spans="1:7" x14ac:dyDescent="0.25">
      <c r="A48" s="15" t="s">
        <v>134</v>
      </c>
      <c r="B48" s="16" t="s">
        <v>135</v>
      </c>
      <c r="C48" s="16" t="s">
        <v>136</v>
      </c>
      <c r="D48" s="16" t="s">
        <v>137</v>
      </c>
      <c r="E48" s="19" t="s">
        <v>16</v>
      </c>
      <c r="F48" s="19" t="s">
        <v>138</v>
      </c>
      <c r="G48" s="20" t="s">
        <v>16</v>
      </c>
    </row>
    <row r="49" spans="1:7" x14ac:dyDescent="0.25">
      <c r="A49" s="23" t="s">
        <v>139</v>
      </c>
      <c r="B49" s="16" t="s">
        <v>135</v>
      </c>
      <c r="C49" s="16" t="s">
        <v>136</v>
      </c>
      <c r="D49" s="16" t="s">
        <v>137</v>
      </c>
      <c r="E49" s="19" t="s">
        <v>16</v>
      </c>
      <c r="F49" s="19" t="s">
        <v>16</v>
      </c>
      <c r="G49" s="18" t="s">
        <v>140</v>
      </c>
    </row>
    <row r="50" spans="1:7" x14ac:dyDescent="0.25">
      <c r="A50" s="15" t="s">
        <v>141</v>
      </c>
      <c r="B50" s="16" t="s">
        <v>142</v>
      </c>
      <c r="C50" s="16" t="s">
        <v>143</v>
      </c>
      <c r="D50" s="16" t="s">
        <v>144</v>
      </c>
      <c r="E50" s="19" t="s">
        <v>16</v>
      </c>
      <c r="F50" s="19" t="s">
        <v>145</v>
      </c>
      <c r="G50" s="20" t="s">
        <v>16</v>
      </c>
    </row>
    <row r="51" spans="1:7" x14ac:dyDescent="0.25">
      <c r="A51" s="24" t="s">
        <v>146</v>
      </c>
      <c r="B51" s="16" t="s">
        <v>142</v>
      </c>
      <c r="C51" s="16" t="s">
        <v>143</v>
      </c>
      <c r="D51" s="16" t="s">
        <v>144</v>
      </c>
      <c r="E51" s="19" t="s">
        <v>16</v>
      </c>
      <c r="F51" s="19" t="s">
        <v>16</v>
      </c>
      <c r="G51" s="18" t="s">
        <v>147</v>
      </c>
    </row>
    <row r="52" spans="1:7" x14ac:dyDescent="0.25">
      <c r="A52" s="24" t="s">
        <v>148</v>
      </c>
      <c r="B52" s="16" t="s">
        <v>144</v>
      </c>
      <c r="C52" s="16" t="s">
        <v>149</v>
      </c>
      <c r="D52" s="16" t="s">
        <v>150</v>
      </c>
      <c r="E52" s="19" t="s">
        <v>16</v>
      </c>
      <c r="F52" s="19" t="s">
        <v>151</v>
      </c>
      <c r="G52" s="20" t="s">
        <v>16</v>
      </c>
    </row>
    <row r="53" spans="1:7" x14ac:dyDescent="0.25">
      <c r="A53" s="24" t="s">
        <v>152</v>
      </c>
      <c r="B53" s="16" t="s">
        <v>144</v>
      </c>
      <c r="C53" s="16" t="s">
        <v>149</v>
      </c>
      <c r="D53" s="16" t="s">
        <v>150</v>
      </c>
      <c r="E53" s="19" t="s">
        <v>16</v>
      </c>
      <c r="F53" s="19" t="s">
        <v>16</v>
      </c>
      <c r="G53" s="18" t="s">
        <v>153</v>
      </c>
    </row>
    <row r="54" spans="1:7" x14ac:dyDescent="0.25">
      <c r="A54" s="24" t="s">
        <v>154</v>
      </c>
      <c r="B54" s="16" t="s">
        <v>150</v>
      </c>
      <c r="C54" s="16" t="s">
        <v>155</v>
      </c>
      <c r="D54" s="16" t="s">
        <v>156</v>
      </c>
      <c r="E54" s="19" t="s">
        <v>16</v>
      </c>
      <c r="F54" s="19" t="s">
        <v>157</v>
      </c>
      <c r="G54" s="20" t="s">
        <v>16</v>
      </c>
    </row>
    <row r="55" spans="1:7" x14ac:dyDescent="0.25">
      <c r="A55" s="24" t="s">
        <v>158</v>
      </c>
      <c r="B55" s="16" t="s">
        <v>150</v>
      </c>
      <c r="C55" s="16" t="s">
        <v>155</v>
      </c>
      <c r="D55" s="16" t="s">
        <v>156</v>
      </c>
      <c r="E55" s="19" t="s">
        <v>16</v>
      </c>
      <c r="F55" s="19" t="s">
        <v>16</v>
      </c>
      <c r="G55" s="20" t="s">
        <v>159</v>
      </c>
    </row>
    <row r="56" spans="1:7" x14ac:dyDescent="0.25">
      <c r="A56" s="24" t="s">
        <v>160</v>
      </c>
      <c r="B56" s="16" t="s">
        <v>161</v>
      </c>
      <c r="C56" s="16" t="s">
        <v>162</v>
      </c>
      <c r="D56" s="16" t="s">
        <v>163</v>
      </c>
      <c r="E56" s="19" t="s">
        <v>16</v>
      </c>
      <c r="F56" s="19" t="s">
        <v>164</v>
      </c>
      <c r="G56" s="20" t="s">
        <v>16</v>
      </c>
    </row>
    <row r="57" spans="1:7" x14ac:dyDescent="0.25">
      <c r="A57" s="24" t="s">
        <v>165</v>
      </c>
      <c r="B57" s="16" t="s">
        <v>161</v>
      </c>
      <c r="C57" s="16" t="s">
        <v>162</v>
      </c>
      <c r="D57" s="16" t="s">
        <v>163</v>
      </c>
      <c r="E57" s="19" t="s">
        <v>16</v>
      </c>
      <c r="F57" s="19" t="s">
        <v>16</v>
      </c>
      <c r="G57" s="20" t="s">
        <v>166</v>
      </c>
    </row>
    <row r="58" spans="1:7" x14ac:dyDescent="0.25">
      <c r="A58" s="24" t="s">
        <v>167</v>
      </c>
      <c r="B58" s="16" t="s">
        <v>168</v>
      </c>
      <c r="C58" s="16" t="s">
        <v>169</v>
      </c>
      <c r="D58" s="16" t="s">
        <v>170</v>
      </c>
      <c r="E58" s="19" t="s">
        <v>16</v>
      </c>
      <c r="F58" s="19" t="s">
        <v>171</v>
      </c>
      <c r="G58" s="20" t="s">
        <v>16</v>
      </c>
    </row>
    <row r="59" spans="1:7" x14ac:dyDescent="0.25">
      <c r="A59" s="24" t="s">
        <v>172</v>
      </c>
      <c r="B59" s="16" t="s">
        <v>168</v>
      </c>
      <c r="C59" s="16" t="s">
        <v>169</v>
      </c>
      <c r="D59" s="16" t="s">
        <v>170</v>
      </c>
      <c r="E59" s="19" t="s">
        <v>16</v>
      </c>
      <c r="F59" s="19" t="s">
        <v>16</v>
      </c>
      <c r="G59" s="18" t="s">
        <v>173</v>
      </c>
    </row>
    <row r="60" spans="1:7" x14ac:dyDescent="0.25">
      <c r="A60" s="24" t="s">
        <v>174</v>
      </c>
      <c r="B60" s="16" t="s">
        <v>175</v>
      </c>
      <c r="C60" s="16" t="s">
        <v>176</v>
      </c>
      <c r="D60" s="16" t="s">
        <v>177</v>
      </c>
      <c r="E60" s="19" t="s">
        <v>16</v>
      </c>
      <c r="F60" s="19" t="s">
        <v>178</v>
      </c>
      <c r="G60" s="20" t="s">
        <v>16</v>
      </c>
    </row>
    <row r="61" spans="1:7" x14ac:dyDescent="0.25">
      <c r="A61" s="24" t="s">
        <v>179</v>
      </c>
      <c r="B61" s="16" t="s">
        <v>175</v>
      </c>
      <c r="C61" s="16" t="s">
        <v>176</v>
      </c>
      <c r="D61" s="16" t="s">
        <v>177</v>
      </c>
      <c r="E61" s="19" t="s">
        <v>16</v>
      </c>
      <c r="F61" s="19" t="s">
        <v>16</v>
      </c>
      <c r="G61" s="18" t="s">
        <v>180</v>
      </c>
    </row>
    <row r="62" spans="1:7" x14ac:dyDescent="0.25">
      <c r="A62" s="25" t="s">
        <v>181</v>
      </c>
      <c r="B62" s="16" t="s">
        <v>182</v>
      </c>
      <c r="C62" s="16" t="s">
        <v>183</v>
      </c>
      <c r="D62" s="16" t="s">
        <v>184</v>
      </c>
      <c r="E62" s="19" t="s">
        <v>16</v>
      </c>
      <c r="F62" s="19" t="s">
        <v>185</v>
      </c>
      <c r="G62" s="20" t="s">
        <v>16</v>
      </c>
    </row>
    <row r="63" spans="1:7" x14ac:dyDescent="0.25">
      <c r="A63" s="25" t="s">
        <v>186</v>
      </c>
      <c r="B63" s="16" t="s">
        <v>182</v>
      </c>
      <c r="C63" s="16" t="s">
        <v>183</v>
      </c>
      <c r="D63" s="16" t="s">
        <v>184</v>
      </c>
      <c r="E63" s="19" t="s">
        <v>16</v>
      </c>
      <c r="F63" s="19" t="s">
        <v>16</v>
      </c>
      <c r="G63" s="18" t="s">
        <v>187</v>
      </c>
    </row>
    <row r="64" spans="1:7" x14ac:dyDescent="0.25">
      <c r="A64" s="25" t="s">
        <v>188</v>
      </c>
      <c r="B64" s="16" t="s">
        <v>189</v>
      </c>
      <c r="C64" s="16" t="s">
        <v>190</v>
      </c>
      <c r="D64" s="16" t="s">
        <v>191</v>
      </c>
      <c r="E64" s="19" t="s">
        <v>16</v>
      </c>
      <c r="F64" s="19" t="s">
        <v>192</v>
      </c>
      <c r="G64" s="20" t="s">
        <v>16</v>
      </c>
    </row>
    <row r="65" spans="1:7" x14ac:dyDescent="0.25">
      <c r="A65" s="25" t="s">
        <v>141</v>
      </c>
      <c r="B65" s="16" t="s">
        <v>189</v>
      </c>
      <c r="C65" s="16" t="s">
        <v>190</v>
      </c>
      <c r="D65" s="16" t="s">
        <v>191</v>
      </c>
      <c r="E65" s="19" t="s">
        <v>16</v>
      </c>
      <c r="F65" s="19" t="s">
        <v>16</v>
      </c>
      <c r="G65" s="18" t="s">
        <v>193</v>
      </c>
    </row>
    <row r="66" spans="1:7" x14ac:dyDescent="0.25">
      <c r="A66" s="25" t="s">
        <v>194</v>
      </c>
      <c r="B66" s="16" t="s">
        <v>195</v>
      </c>
      <c r="C66" s="16" t="s">
        <v>196</v>
      </c>
      <c r="D66" s="16" t="s">
        <v>197</v>
      </c>
      <c r="E66" s="19" t="s">
        <v>16</v>
      </c>
      <c r="F66" s="19" t="s">
        <v>198</v>
      </c>
      <c r="G66" s="18" t="s">
        <v>16</v>
      </c>
    </row>
    <row r="67" spans="1:7" x14ac:dyDescent="0.25">
      <c r="A67" s="25" t="s">
        <v>199</v>
      </c>
      <c r="B67" s="16" t="s">
        <v>195</v>
      </c>
      <c r="C67" s="16" t="s">
        <v>196</v>
      </c>
      <c r="D67" s="16" t="s">
        <v>197</v>
      </c>
      <c r="E67" s="19" t="s">
        <v>16</v>
      </c>
      <c r="F67" s="19" t="s">
        <v>16</v>
      </c>
      <c r="G67" s="18" t="s">
        <v>72</v>
      </c>
    </row>
    <row r="68" spans="1:7" x14ac:dyDescent="0.25">
      <c r="A68" s="25" t="s">
        <v>200</v>
      </c>
      <c r="B68" s="16" t="s">
        <v>197</v>
      </c>
      <c r="C68" s="16" t="s">
        <v>201</v>
      </c>
      <c r="D68" s="16" t="s">
        <v>202</v>
      </c>
      <c r="E68" s="19" t="s">
        <v>16</v>
      </c>
      <c r="F68" s="19" t="s">
        <v>203</v>
      </c>
      <c r="G68" s="18" t="s">
        <v>16</v>
      </c>
    </row>
    <row r="69" spans="1:7" x14ac:dyDescent="0.25">
      <c r="A69" s="25" t="s">
        <v>204</v>
      </c>
      <c r="B69" s="16" t="s">
        <v>197</v>
      </c>
      <c r="C69" s="16" t="s">
        <v>201</v>
      </c>
      <c r="D69" s="16" t="s">
        <v>202</v>
      </c>
      <c r="E69" s="19" t="s">
        <v>16</v>
      </c>
      <c r="F69" s="19" t="s">
        <v>16</v>
      </c>
      <c r="G69" s="18" t="s">
        <v>82</v>
      </c>
    </row>
    <row r="70" spans="1:7" x14ac:dyDescent="0.25">
      <c r="A70" s="25" t="s">
        <v>205</v>
      </c>
      <c r="B70" s="16" t="s">
        <v>206</v>
      </c>
      <c r="C70" s="16" t="s">
        <v>207</v>
      </c>
      <c r="D70" s="16" t="s">
        <v>208</v>
      </c>
      <c r="E70" s="19" t="s">
        <v>16</v>
      </c>
      <c r="F70" s="19" t="s">
        <v>209</v>
      </c>
      <c r="G70" s="18" t="s">
        <v>16</v>
      </c>
    </row>
    <row r="71" spans="1:7" x14ac:dyDescent="0.25">
      <c r="A71" s="25" t="s">
        <v>210</v>
      </c>
      <c r="B71" s="16" t="s">
        <v>206</v>
      </c>
      <c r="C71" s="16" t="s">
        <v>207</v>
      </c>
      <c r="D71" s="16" t="s">
        <v>208</v>
      </c>
      <c r="E71" s="19" t="s">
        <v>16</v>
      </c>
      <c r="F71" s="19" t="s">
        <v>16</v>
      </c>
      <c r="G71" s="18" t="s">
        <v>211</v>
      </c>
    </row>
    <row r="72" spans="1:7" x14ac:dyDescent="0.25">
      <c r="A72" s="25" t="s">
        <v>212</v>
      </c>
      <c r="B72" s="16" t="s">
        <v>208</v>
      </c>
      <c r="C72" s="16" t="s">
        <v>213</v>
      </c>
      <c r="D72" s="16" t="s">
        <v>214</v>
      </c>
      <c r="E72" s="19" t="s">
        <v>16</v>
      </c>
      <c r="F72" s="19" t="s">
        <v>215</v>
      </c>
      <c r="G72" s="18" t="s">
        <v>16</v>
      </c>
    </row>
    <row r="73" spans="1:7" x14ac:dyDescent="0.25">
      <c r="A73" s="25" t="s">
        <v>216</v>
      </c>
      <c r="B73" s="16" t="s">
        <v>208</v>
      </c>
      <c r="C73" s="16" t="s">
        <v>213</v>
      </c>
      <c r="D73" s="16" t="s">
        <v>214</v>
      </c>
      <c r="E73" s="19" t="s">
        <v>16</v>
      </c>
      <c r="F73" s="19" t="s">
        <v>16</v>
      </c>
      <c r="G73" s="18" t="s">
        <v>217</v>
      </c>
    </row>
    <row r="74" spans="1:7" x14ac:dyDescent="0.25">
      <c r="A74" s="25" t="s">
        <v>218</v>
      </c>
      <c r="B74" s="16" t="s">
        <v>219</v>
      </c>
      <c r="C74" s="16" t="s">
        <v>220</v>
      </c>
      <c r="D74" s="16" t="s">
        <v>221</v>
      </c>
      <c r="E74" s="19" t="s">
        <v>16</v>
      </c>
      <c r="F74" s="19" t="s">
        <v>222</v>
      </c>
      <c r="G74" s="18" t="s">
        <v>16</v>
      </c>
    </row>
    <row r="75" spans="1:7" x14ac:dyDescent="0.25">
      <c r="A75" s="25" t="s">
        <v>223</v>
      </c>
      <c r="B75" s="16" t="s">
        <v>219</v>
      </c>
      <c r="C75" s="16" t="s">
        <v>220</v>
      </c>
      <c r="D75" s="16" t="s">
        <v>221</v>
      </c>
      <c r="E75" s="19" t="s">
        <v>16</v>
      </c>
      <c r="F75" s="19" t="s">
        <v>16</v>
      </c>
      <c r="G75" s="18" t="s">
        <v>224</v>
      </c>
    </row>
    <row r="76" spans="1:7" x14ac:dyDescent="0.25">
      <c r="A76" s="24" t="s">
        <v>225</v>
      </c>
      <c r="B76" s="26" t="s">
        <v>226</v>
      </c>
      <c r="C76" s="27" t="s">
        <v>227</v>
      </c>
      <c r="D76" s="27">
        <v>34942</v>
      </c>
      <c r="E76" s="28" t="s">
        <v>16</v>
      </c>
      <c r="F76" s="29">
        <v>0.43840000000000001</v>
      </c>
      <c r="G76" s="22" t="s">
        <v>16</v>
      </c>
    </row>
    <row r="77" spans="1:7" x14ac:dyDescent="0.25">
      <c r="A77" s="24" t="s">
        <v>228</v>
      </c>
      <c r="B77" s="30" t="s">
        <v>226</v>
      </c>
      <c r="C77" s="30" t="s">
        <v>227</v>
      </c>
      <c r="D77" s="27">
        <v>34942</v>
      </c>
      <c r="E77" s="28" t="s">
        <v>16</v>
      </c>
      <c r="F77" s="28" t="s">
        <v>16</v>
      </c>
      <c r="G77" s="31">
        <v>0.45329999999999998</v>
      </c>
    </row>
    <row r="78" spans="1:7" x14ac:dyDescent="0.25">
      <c r="A78" s="24" t="s">
        <v>229</v>
      </c>
      <c r="B78" s="32" t="s">
        <v>230</v>
      </c>
      <c r="C78" s="26" t="s">
        <v>231</v>
      </c>
      <c r="D78" s="33">
        <v>35003</v>
      </c>
      <c r="E78" s="19" t="s">
        <v>16</v>
      </c>
      <c r="F78" s="17">
        <v>0.44619999999999999</v>
      </c>
      <c r="G78" s="20" t="s">
        <v>16</v>
      </c>
    </row>
    <row r="79" spans="1:7" x14ac:dyDescent="0.25">
      <c r="A79" s="24" t="s">
        <v>232</v>
      </c>
      <c r="B79" s="32" t="s">
        <v>230</v>
      </c>
      <c r="C79" s="26" t="s">
        <v>231</v>
      </c>
      <c r="D79" s="33">
        <v>35003</v>
      </c>
      <c r="E79" s="34" t="s">
        <v>16</v>
      </c>
      <c r="F79" s="19" t="s">
        <v>16</v>
      </c>
      <c r="G79" s="22">
        <v>0.46350000000000002</v>
      </c>
    </row>
    <row r="80" spans="1:7" x14ac:dyDescent="0.25">
      <c r="A80" s="122" t="s">
        <v>233</v>
      </c>
      <c r="B80" s="123" t="s">
        <v>234</v>
      </c>
      <c r="C80" s="123" t="s">
        <v>235</v>
      </c>
      <c r="D80" s="124">
        <v>35064</v>
      </c>
      <c r="E80" s="125" t="s">
        <v>16</v>
      </c>
      <c r="F80" s="126">
        <v>0.42720000000000002</v>
      </c>
      <c r="G80" s="127"/>
    </row>
    <row r="81" spans="1:7" x14ac:dyDescent="0.25">
      <c r="A81" s="24" t="s">
        <v>236</v>
      </c>
      <c r="B81" s="26" t="s">
        <v>234</v>
      </c>
      <c r="C81" s="26" t="s">
        <v>235</v>
      </c>
      <c r="D81" s="33">
        <v>35064</v>
      </c>
      <c r="E81" s="34" t="s">
        <v>16</v>
      </c>
      <c r="F81" s="34" t="s">
        <v>16</v>
      </c>
      <c r="G81" s="22">
        <v>0.43480000000000002</v>
      </c>
    </row>
    <row r="82" spans="1:7" x14ac:dyDescent="0.25">
      <c r="A82" s="24" t="s">
        <v>237</v>
      </c>
      <c r="B82" s="26" t="s">
        <v>238</v>
      </c>
      <c r="C82" s="26" t="s">
        <v>239</v>
      </c>
      <c r="D82" s="33">
        <v>35124</v>
      </c>
      <c r="E82" s="34" t="s">
        <v>16</v>
      </c>
      <c r="F82" s="17">
        <v>0.4027</v>
      </c>
      <c r="G82" s="18" t="s">
        <v>16</v>
      </c>
    </row>
    <row r="83" spans="1:7" x14ac:dyDescent="0.25">
      <c r="A83" s="24" t="s">
        <v>240</v>
      </c>
      <c r="B83" s="26" t="s">
        <v>238</v>
      </c>
      <c r="C83" s="26" t="s">
        <v>239</v>
      </c>
      <c r="D83" s="33">
        <v>35124</v>
      </c>
      <c r="E83" s="34" t="s">
        <v>16</v>
      </c>
      <c r="F83" s="34" t="s">
        <v>16</v>
      </c>
      <c r="G83" s="22">
        <v>0.42320000000000002</v>
      </c>
    </row>
    <row r="84" spans="1:7" x14ac:dyDescent="0.25">
      <c r="A84" s="24" t="s">
        <v>241</v>
      </c>
      <c r="B84" s="32" t="s">
        <v>242</v>
      </c>
      <c r="C84" s="32" t="s">
        <v>243</v>
      </c>
      <c r="D84" s="33">
        <v>35185</v>
      </c>
      <c r="E84" s="34" t="s">
        <v>16</v>
      </c>
      <c r="F84" s="35">
        <v>0.41370000000000001</v>
      </c>
      <c r="G84" s="22"/>
    </row>
    <row r="85" spans="1:7" x14ac:dyDescent="0.25">
      <c r="A85" s="36" t="s">
        <v>244</v>
      </c>
      <c r="B85" s="32" t="s">
        <v>242</v>
      </c>
      <c r="C85" s="32" t="s">
        <v>243</v>
      </c>
      <c r="D85" s="33">
        <v>35185</v>
      </c>
      <c r="E85" s="34" t="s">
        <v>16</v>
      </c>
      <c r="F85" s="34" t="s">
        <v>16</v>
      </c>
      <c r="G85" s="22">
        <v>0.43319999999999997</v>
      </c>
    </row>
    <row r="86" spans="1:7" x14ac:dyDescent="0.25">
      <c r="A86" s="15" t="s">
        <v>245</v>
      </c>
      <c r="B86" s="32" t="s">
        <v>246</v>
      </c>
      <c r="C86" s="32" t="s">
        <v>247</v>
      </c>
      <c r="D86" s="33">
        <v>35246</v>
      </c>
      <c r="E86" s="34" t="s">
        <v>16</v>
      </c>
      <c r="F86" s="35">
        <v>0.4219</v>
      </c>
      <c r="G86" s="22" t="s">
        <v>16</v>
      </c>
    </row>
    <row r="87" spans="1:7" x14ac:dyDescent="0.25">
      <c r="A87" s="15" t="s">
        <v>248</v>
      </c>
      <c r="B87" s="32" t="s">
        <v>246</v>
      </c>
      <c r="C87" s="26" t="s">
        <v>247</v>
      </c>
      <c r="D87" s="33">
        <v>35246</v>
      </c>
      <c r="E87" s="34" t="s">
        <v>16</v>
      </c>
      <c r="F87" s="34" t="s">
        <v>16</v>
      </c>
      <c r="G87" s="31">
        <v>0.43780000000000002</v>
      </c>
    </row>
    <row r="88" spans="1:7" x14ac:dyDescent="0.25">
      <c r="A88" s="15" t="s">
        <v>249</v>
      </c>
      <c r="B88" s="32" t="s">
        <v>250</v>
      </c>
      <c r="C88" s="32" t="s">
        <v>251</v>
      </c>
      <c r="D88" s="33">
        <v>35308</v>
      </c>
      <c r="E88" s="34" t="s">
        <v>16</v>
      </c>
      <c r="F88" s="35">
        <v>0.4294</v>
      </c>
      <c r="G88" s="22" t="s">
        <v>16</v>
      </c>
    </row>
    <row r="89" spans="1:7" x14ac:dyDescent="0.25">
      <c r="A89" s="24" t="s">
        <v>252</v>
      </c>
      <c r="B89" s="32" t="s">
        <v>250</v>
      </c>
      <c r="C89" s="32" t="s">
        <v>251</v>
      </c>
      <c r="D89" s="33">
        <v>35308</v>
      </c>
      <c r="E89" s="34" t="s">
        <v>16</v>
      </c>
      <c r="F89" s="34" t="s">
        <v>16</v>
      </c>
      <c r="G89" s="22">
        <v>0.44529999999999997</v>
      </c>
    </row>
    <row r="90" spans="1:7" x14ac:dyDescent="0.25">
      <c r="A90" s="24" t="s">
        <v>253</v>
      </c>
      <c r="B90" s="32" t="s">
        <v>254</v>
      </c>
      <c r="C90" s="32" t="s">
        <v>255</v>
      </c>
      <c r="D90" s="33">
        <v>35369</v>
      </c>
      <c r="E90" s="34" t="s">
        <v>16</v>
      </c>
      <c r="F90" s="17">
        <v>0.4229</v>
      </c>
      <c r="G90" s="18" t="s">
        <v>16</v>
      </c>
    </row>
    <row r="91" spans="1:7" x14ac:dyDescent="0.25">
      <c r="A91" s="24" t="s">
        <v>256</v>
      </c>
      <c r="B91" s="32" t="s">
        <v>254</v>
      </c>
      <c r="C91" s="32" t="s">
        <v>255</v>
      </c>
      <c r="D91" s="33">
        <v>35369</v>
      </c>
      <c r="E91" s="34" t="s">
        <v>16</v>
      </c>
      <c r="F91" s="34" t="s">
        <v>16</v>
      </c>
      <c r="G91" s="31">
        <v>0.44040000000000001</v>
      </c>
    </row>
    <row r="92" spans="1:7" x14ac:dyDescent="0.25">
      <c r="A92" s="24" t="s">
        <v>257</v>
      </c>
      <c r="B92" s="26" t="s">
        <v>258</v>
      </c>
      <c r="C92" s="26" t="s">
        <v>259</v>
      </c>
      <c r="D92" s="33">
        <v>35430</v>
      </c>
      <c r="E92" s="34" t="s">
        <v>16</v>
      </c>
      <c r="F92" s="17">
        <v>0.41370000000000001</v>
      </c>
      <c r="G92" s="18" t="s">
        <v>16</v>
      </c>
    </row>
    <row r="93" spans="1:7" x14ac:dyDescent="0.25">
      <c r="A93" s="24" t="s">
        <v>260</v>
      </c>
      <c r="B93" s="26" t="s">
        <v>258</v>
      </c>
      <c r="C93" s="26" t="s">
        <v>259</v>
      </c>
      <c r="D93" s="33">
        <v>35430</v>
      </c>
      <c r="E93" s="34" t="s">
        <v>16</v>
      </c>
      <c r="F93" s="17"/>
      <c r="G93" s="31">
        <v>0.42949999999999999</v>
      </c>
    </row>
    <row r="94" spans="1:7" x14ac:dyDescent="0.25">
      <c r="A94" s="24" t="s">
        <v>261</v>
      </c>
      <c r="B94" s="26" t="s">
        <v>262</v>
      </c>
      <c r="C94" s="26" t="s">
        <v>263</v>
      </c>
      <c r="D94" s="33">
        <v>35489</v>
      </c>
      <c r="E94" s="34" t="s">
        <v>16</v>
      </c>
      <c r="F94" s="17">
        <v>0.3977</v>
      </c>
      <c r="G94" s="18" t="s">
        <v>16</v>
      </c>
    </row>
    <row r="95" spans="1:7" x14ac:dyDescent="0.25">
      <c r="A95" s="24" t="s">
        <v>264</v>
      </c>
      <c r="B95" s="26" t="s">
        <v>262</v>
      </c>
      <c r="C95" s="26" t="s">
        <v>263</v>
      </c>
      <c r="D95" s="33">
        <v>35489</v>
      </c>
      <c r="E95" s="34" t="s">
        <v>16</v>
      </c>
      <c r="F95" s="34" t="s">
        <v>16</v>
      </c>
      <c r="G95" s="31">
        <v>0.4168</v>
      </c>
    </row>
    <row r="96" spans="1:7" x14ac:dyDescent="0.25">
      <c r="A96" s="24" t="s">
        <v>265</v>
      </c>
      <c r="B96" s="26" t="s">
        <v>266</v>
      </c>
      <c r="C96" s="26" t="s">
        <v>267</v>
      </c>
      <c r="D96" s="33">
        <v>35550</v>
      </c>
      <c r="E96" s="34" t="s">
        <v>16</v>
      </c>
      <c r="F96" s="17">
        <v>0.38950000000000001</v>
      </c>
      <c r="G96" s="18" t="s">
        <v>16</v>
      </c>
    </row>
    <row r="97" spans="1:7" x14ac:dyDescent="0.25">
      <c r="A97" s="24" t="s">
        <v>268</v>
      </c>
      <c r="B97" s="26" t="s">
        <v>266</v>
      </c>
      <c r="C97" s="26" t="s">
        <v>267</v>
      </c>
      <c r="D97" s="33">
        <v>35550</v>
      </c>
      <c r="E97" s="28" t="s">
        <v>16</v>
      </c>
      <c r="F97" s="28" t="s">
        <v>16</v>
      </c>
      <c r="G97" s="31">
        <v>0.40629999999999999</v>
      </c>
    </row>
    <row r="98" spans="1:7" x14ac:dyDescent="0.25">
      <c r="A98" s="24" t="s">
        <v>269</v>
      </c>
      <c r="B98" s="32" t="s">
        <v>270</v>
      </c>
      <c r="C98" s="26" t="s">
        <v>271</v>
      </c>
      <c r="D98" s="33">
        <v>35611</v>
      </c>
      <c r="E98" s="28" t="s">
        <v>16</v>
      </c>
      <c r="F98" s="17">
        <v>0.36990000000000001</v>
      </c>
      <c r="G98" s="18" t="s">
        <v>16</v>
      </c>
    </row>
    <row r="99" spans="1:7" x14ac:dyDescent="0.25">
      <c r="A99" s="24" t="s">
        <v>272</v>
      </c>
      <c r="B99" s="32" t="s">
        <v>270</v>
      </c>
      <c r="C99" s="26" t="s">
        <v>271</v>
      </c>
      <c r="D99" s="33">
        <v>35611</v>
      </c>
      <c r="E99" s="28" t="s">
        <v>16</v>
      </c>
      <c r="F99" s="17" t="s">
        <v>16</v>
      </c>
      <c r="G99" s="22">
        <v>0.38679999999999998</v>
      </c>
    </row>
    <row r="100" spans="1:7" x14ac:dyDescent="0.25">
      <c r="A100" s="24" t="s">
        <v>273</v>
      </c>
      <c r="B100" s="32" t="s">
        <v>274</v>
      </c>
      <c r="C100" s="26" t="s">
        <v>275</v>
      </c>
      <c r="D100" s="33">
        <v>35673</v>
      </c>
      <c r="E100" s="28" t="s">
        <v>16</v>
      </c>
      <c r="F100" s="17">
        <v>0.36499999999999999</v>
      </c>
      <c r="G100" s="18" t="s">
        <v>16</v>
      </c>
    </row>
    <row r="101" spans="1:7" x14ac:dyDescent="0.25">
      <c r="A101" s="24" t="s">
        <v>276</v>
      </c>
      <c r="B101" s="32" t="s">
        <v>274</v>
      </c>
      <c r="C101" s="33" t="s">
        <v>275</v>
      </c>
      <c r="D101" s="33">
        <v>35673</v>
      </c>
      <c r="E101" s="28" t="s">
        <v>16</v>
      </c>
      <c r="F101" s="28"/>
      <c r="G101" s="31">
        <v>0.38290000000000002</v>
      </c>
    </row>
    <row r="102" spans="1:7" x14ac:dyDescent="0.25">
      <c r="A102" s="24" t="s">
        <v>277</v>
      </c>
      <c r="B102" s="26" t="s">
        <v>278</v>
      </c>
      <c r="C102" s="27" t="s">
        <v>279</v>
      </c>
      <c r="D102" s="27">
        <v>35703</v>
      </c>
      <c r="E102" s="28" t="s">
        <v>16</v>
      </c>
      <c r="F102" s="17">
        <v>0.31840000000000002</v>
      </c>
      <c r="G102" s="18" t="s">
        <v>16</v>
      </c>
    </row>
    <row r="103" spans="1:7" x14ac:dyDescent="0.25">
      <c r="A103" s="24" t="s">
        <v>280</v>
      </c>
      <c r="B103" s="26" t="s">
        <v>278</v>
      </c>
      <c r="C103" s="27" t="s">
        <v>279</v>
      </c>
      <c r="D103" s="27">
        <v>35703</v>
      </c>
      <c r="E103" s="28" t="s">
        <v>16</v>
      </c>
      <c r="F103" s="29" t="s">
        <v>16</v>
      </c>
      <c r="G103" s="22">
        <v>0.36820000000000003</v>
      </c>
    </row>
    <row r="104" spans="1:7" x14ac:dyDescent="0.25">
      <c r="A104" s="24" t="s">
        <v>281</v>
      </c>
      <c r="B104" s="26" t="s">
        <v>282</v>
      </c>
      <c r="C104" s="27" t="s">
        <v>283</v>
      </c>
      <c r="D104" s="27">
        <v>35734</v>
      </c>
      <c r="E104" s="28" t="s">
        <v>16</v>
      </c>
      <c r="F104" s="29">
        <v>0.31330000000000002</v>
      </c>
      <c r="G104" s="22" t="s">
        <v>16</v>
      </c>
    </row>
    <row r="105" spans="1:7" x14ac:dyDescent="0.25">
      <c r="A105" s="24" t="s">
        <v>284</v>
      </c>
      <c r="B105" s="26" t="s">
        <v>282</v>
      </c>
      <c r="C105" s="27" t="s">
        <v>283</v>
      </c>
      <c r="D105" s="27">
        <v>35734</v>
      </c>
      <c r="E105" s="28" t="s">
        <v>16</v>
      </c>
      <c r="F105" s="17" t="s">
        <v>16</v>
      </c>
      <c r="G105" s="37">
        <v>0.35439999999999999</v>
      </c>
    </row>
    <row r="106" spans="1:7" x14ac:dyDescent="0.25">
      <c r="A106" s="24" t="s">
        <v>285</v>
      </c>
      <c r="B106" s="26" t="s">
        <v>286</v>
      </c>
      <c r="C106" s="27" t="s">
        <v>287</v>
      </c>
      <c r="D106" s="27">
        <v>35764</v>
      </c>
      <c r="E106" s="28" t="s">
        <v>16</v>
      </c>
      <c r="F106" s="29">
        <v>0.31469999999999998</v>
      </c>
      <c r="G106" s="22" t="s">
        <v>16</v>
      </c>
    </row>
    <row r="107" spans="1:7" x14ac:dyDescent="0.25">
      <c r="A107" s="24" t="s">
        <v>288</v>
      </c>
      <c r="B107" s="26" t="s">
        <v>286</v>
      </c>
      <c r="C107" s="27" t="s">
        <v>287</v>
      </c>
      <c r="D107" s="27">
        <v>35764</v>
      </c>
      <c r="E107" s="28" t="s">
        <v>16</v>
      </c>
      <c r="F107" s="17" t="s">
        <v>16</v>
      </c>
      <c r="G107" s="37">
        <v>0.3599</v>
      </c>
    </row>
    <row r="108" spans="1:7" x14ac:dyDescent="0.25">
      <c r="A108" s="24" t="s">
        <v>289</v>
      </c>
      <c r="B108" s="26" t="s">
        <v>290</v>
      </c>
      <c r="C108" s="27" t="s">
        <v>291</v>
      </c>
      <c r="D108" s="27">
        <v>35795</v>
      </c>
      <c r="E108" s="28" t="s">
        <v>16</v>
      </c>
      <c r="F108" s="17">
        <v>0.31740000000000002</v>
      </c>
      <c r="G108" s="22" t="s">
        <v>16</v>
      </c>
    </row>
    <row r="109" spans="1:7" x14ac:dyDescent="0.25">
      <c r="A109" s="24" t="s">
        <v>292</v>
      </c>
      <c r="B109" s="26" t="s">
        <v>290</v>
      </c>
      <c r="C109" s="27" t="s">
        <v>291</v>
      </c>
      <c r="D109" s="27">
        <v>35795</v>
      </c>
      <c r="E109" s="28" t="s">
        <v>16</v>
      </c>
      <c r="F109" s="17" t="s">
        <v>16</v>
      </c>
      <c r="G109" s="22">
        <v>0.36009999999999998</v>
      </c>
    </row>
    <row r="110" spans="1:7" x14ac:dyDescent="0.25">
      <c r="A110" s="24" t="s">
        <v>293</v>
      </c>
      <c r="B110" s="26" t="s">
        <v>294</v>
      </c>
      <c r="C110" s="27" t="s">
        <v>295</v>
      </c>
      <c r="D110" s="27">
        <v>35826</v>
      </c>
      <c r="E110" s="28" t="s">
        <v>16</v>
      </c>
      <c r="F110" s="17">
        <v>0.31690000000000002</v>
      </c>
      <c r="G110" s="22" t="s">
        <v>16</v>
      </c>
    </row>
    <row r="111" spans="1:7" x14ac:dyDescent="0.25">
      <c r="A111" s="24" t="s">
        <v>296</v>
      </c>
      <c r="B111" s="26" t="s">
        <v>294</v>
      </c>
      <c r="C111" s="27" t="s">
        <v>295</v>
      </c>
      <c r="D111" s="27">
        <v>35826</v>
      </c>
      <c r="E111" s="28" t="s">
        <v>16</v>
      </c>
      <c r="F111" s="17" t="s">
        <v>16</v>
      </c>
      <c r="G111" s="22">
        <v>0.35289999999999999</v>
      </c>
    </row>
    <row r="112" spans="1:7" x14ac:dyDescent="0.25">
      <c r="A112" s="24" t="s">
        <v>297</v>
      </c>
      <c r="B112" s="26" t="s">
        <v>298</v>
      </c>
      <c r="C112" s="27" t="s">
        <v>299</v>
      </c>
      <c r="D112" s="27">
        <v>35854</v>
      </c>
      <c r="E112" s="28" t="s">
        <v>16</v>
      </c>
      <c r="F112" s="29">
        <v>0.3256</v>
      </c>
      <c r="G112" s="22" t="s">
        <v>16</v>
      </c>
    </row>
    <row r="113" spans="1:7" x14ac:dyDescent="0.25">
      <c r="A113" s="24" t="s">
        <v>300</v>
      </c>
      <c r="B113" s="26" t="s">
        <v>298</v>
      </c>
      <c r="C113" s="27" t="s">
        <v>299</v>
      </c>
      <c r="D113" s="27">
        <v>35854</v>
      </c>
      <c r="E113" s="28" t="s">
        <v>16</v>
      </c>
      <c r="F113" s="17" t="s">
        <v>16</v>
      </c>
      <c r="G113" s="37">
        <v>0.37069999999999997</v>
      </c>
    </row>
    <row r="114" spans="1:7" x14ac:dyDescent="0.25">
      <c r="A114" s="24" t="s">
        <v>301</v>
      </c>
      <c r="B114" s="26" t="s">
        <v>302</v>
      </c>
      <c r="C114" s="27" t="s">
        <v>303</v>
      </c>
      <c r="D114" s="27">
        <v>35885</v>
      </c>
      <c r="E114" s="28" t="s">
        <v>16</v>
      </c>
      <c r="F114" s="29">
        <v>0.32150000000000001</v>
      </c>
      <c r="G114" s="22" t="s">
        <v>16</v>
      </c>
    </row>
    <row r="115" spans="1:7" x14ac:dyDescent="0.25">
      <c r="A115" s="24" t="s">
        <v>304</v>
      </c>
      <c r="B115" s="26" t="s">
        <v>302</v>
      </c>
      <c r="C115" s="27" t="s">
        <v>303</v>
      </c>
      <c r="D115" s="27">
        <v>35885</v>
      </c>
      <c r="E115" s="28" t="s">
        <v>16</v>
      </c>
      <c r="F115" s="17" t="s">
        <v>16</v>
      </c>
      <c r="G115" s="37">
        <v>0.35599999999999998</v>
      </c>
    </row>
    <row r="116" spans="1:7" x14ac:dyDescent="0.25">
      <c r="A116" s="24" t="s">
        <v>305</v>
      </c>
      <c r="B116" s="26" t="s">
        <v>306</v>
      </c>
      <c r="C116" s="27" t="s">
        <v>307</v>
      </c>
      <c r="D116" s="27">
        <v>35915</v>
      </c>
      <c r="E116" s="28" t="s">
        <v>16</v>
      </c>
      <c r="F116" s="17">
        <v>0.36280000000000001</v>
      </c>
      <c r="G116" s="37" t="s">
        <v>16</v>
      </c>
    </row>
    <row r="117" spans="1:7" x14ac:dyDescent="0.25">
      <c r="A117" s="24" t="s">
        <v>308</v>
      </c>
      <c r="B117" s="26" t="s">
        <v>306</v>
      </c>
      <c r="C117" s="27" t="s">
        <v>307</v>
      </c>
      <c r="D117" s="27">
        <v>35915</v>
      </c>
      <c r="E117" s="28" t="s">
        <v>16</v>
      </c>
      <c r="F117" s="17" t="s">
        <v>16</v>
      </c>
      <c r="G117" s="37">
        <v>0.3901</v>
      </c>
    </row>
    <row r="118" spans="1:7" x14ac:dyDescent="0.25">
      <c r="A118" s="24" t="s">
        <v>309</v>
      </c>
      <c r="B118" s="26" t="s">
        <v>310</v>
      </c>
      <c r="C118" s="27" t="s">
        <v>311</v>
      </c>
      <c r="D118" s="27">
        <v>35946</v>
      </c>
      <c r="E118" s="28" t="s">
        <v>16</v>
      </c>
      <c r="F118" s="17">
        <v>0.38390000000000002</v>
      </c>
      <c r="G118" s="37" t="s">
        <v>16</v>
      </c>
    </row>
    <row r="119" spans="1:7" x14ac:dyDescent="0.25">
      <c r="A119" s="24" t="s">
        <v>312</v>
      </c>
      <c r="B119" s="26" t="s">
        <v>310</v>
      </c>
      <c r="C119" s="27" t="s">
        <v>311</v>
      </c>
      <c r="D119" s="27">
        <v>35946</v>
      </c>
      <c r="E119" s="28" t="s">
        <v>16</v>
      </c>
      <c r="F119" s="17" t="s">
        <v>16</v>
      </c>
      <c r="G119" s="37">
        <v>0.40579999999999999</v>
      </c>
    </row>
    <row r="120" spans="1:7" x14ac:dyDescent="0.25">
      <c r="A120" s="24" t="s">
        <v>313</v>
      </c>
      <c r="B120" s="26" t="s">
        <v>314</v>
      </c>
      <c r="C120" s="27" t="s">
        <v>315</v>
      </c>
      <c r="D120" s="27">
        <v>35976</v>
      </c>
      <c r="E120" s="28" t="s">
        <v>16</v>
      </c>
      <c r="F120" s="17">
        <v>0.39510000000000001</v>
      </c>
      <c r="G120" s="37" t="s">
        <v>16</v>
      </c>
    </row>
    <row r="121" spans="1:7" x14ac:dyDescent="0.25">
      <c r="A121" s="24" t="s">
        <v>316</v>
      </c>
      <c r="B121" s="26" t="s">
        <v>314</v>
      </c>
      <c r="C121" s="27" t="s">
        <v>315</v>
      </c>
      <c r="D121" s="27">
        <v>35976</v>
      </c>
      <c r="E121" s="28" t="s">
        <v>16</v>
      </c>
      <c r="F121" s="17" t="s">
        <v>16</v>
      </c>
      <c r="G121" s="37">
        <v>0.41649999999999998</v>
      </c>
    </row>
    <row r="122" spans="1:7" x14ac:dyDescent="0.25">
      <c r="A122" s="24" t="s">
        <v>317</v>
      </c>
      <c r="B122" s="26" t="s">
        <v>318</v>
      </c>
      <c r="C122" s="27" t="s">
        <v>319</v>
      </c>
      <c r="D122" s="27">
        <v>36007</v>
      </c>
      <c r="E122" s="28" t="s">
        <v>16</v>
      </c>
      <c r="F122" s="17">
        <v>0.4783</v>
      </c>
      <c r="G122" s="37" t="s">
        <v>16</v>
      </c>
    </row>
    <row r="123" spans="1:7" x14ac:dyDescent="0.25">
      <c r="A123" s="24" t="s">
        <v>320</v>
      </c>
      <c r="B123" s="26" t="s">
        <v>318</v>
      </c>
      <c r="C123" s="27" t="s">
        <v>319</v>
      </c>
      <c r="D123" s="27">
        <v>36007</v>
      </c>
      <c r="E123" s="28" t="s">
        <v>16</v>
      </c>
      <c r="F123" s="17" t="s">
        <v>16</v>
      </c>
      <c r="G123" s="37">
        <v>0.4798</v>
      </c>
    </row>
    <row r="124" spans="1:7" x14ac:dyDescent="0.25">
      <c r="A124" s="24" t="s">
        <v>321</v>
      </c>
      <c r="B124" s="26" t="s">
        <v>322</v>
      </c>
      <c r="C124" s="27" t="s">
        <v>323</v>
      </c>
      <c r="D124" s="27">
        <v>36038</v>
      </c>
      <c r="E124" s="28" t="s">
        <v>16</v>
      </c>
      <c r="F124" s="17">
        <v>0.48409999999999997</v>
      </c>
      <c r="G124" s="37" t="s">
        <v>16</v>
      </c>
    </row>
    <row r="125" spans="1:7" x14ac:dyDescent="0.25">
      <c r="A125" s="24" t="s">
        <v>324</v>
      </c>
      <c r="B125" s="26" t="s">
        <v>322</v>
      </c>
      <c r="C125" s="27" t="s">
        <v>323</v>
      </c>
      <c r="D125" s="27">
        <v>36038</v>
      </c>
      <c r="E125" s="28" t="s">
        <v>16</v>
      </c>
      <c r="F125" s="17" t="s">
        <v>16</v>
      </c>
      <c r="G125" s="37">
        <v>0.49690000000000001</v>
      </c>
    </row>
    <row r="126" spans="1:7" x14ac:dyDescent="0.25">
      <c r="A126" s="24" t="s">
        <v>325</v>
      </c>
      <c r="B126" s="26" t="s">
        <v>326</v>
      </c>
      <c r="C126" s="27" t="s">
        <v>327</v>
      </c>
      <c r="D126" s="27">
        <v>36068</v>
      </c>
      <c r="E126" s="28" t="s">
        <v>16</v>
      </c>
      <c r="F126" s="17">
        <v>0.432</v>
      </c>
      <c r="G126" s="37" t="s">
        <v>16</v>
      </c>
    </row>
    <row r="127" spans="1:7" x14ac:dyDescent="0.25">
      <c r="A127" s="24" t="s">
        <v>328</v>
      </c>
      <c r="B127" s="26" t="s">
        <v>326</v>
      </c>
      <c r="C127" s="27" t="s">
        <v>327</v>
      </c>
      <c r="D127" s="27">
        <v>36068</v>
      </c>
      <c r="E127" s="28" t="s">
        <v>16</v>
      </c>
      <c r="F127" s="17" t="s">
        <v>16</v>
      </c>
      <c r="G127" s="37">
        <v>0.4531</v>
      </c>
    </row>
    <row r="128" spans="1:7" x14ac:dyDescent="0.25">
      <c r="A128" s="24" t="s">
        <v>329</v>
      </c>
      <c r="B128" s="26" t="s">
        <v>330</v>
      </c>
      <c r="C128" s="27">
        <v>36069</v>
      </c>
      <c r="D128" s="27">
        <v>36099</v>
      </c>
      <c r="E128" s="28" t="s">
        <v>16</v>
      </c>
      <c r="F128" s="17">
        <v>0.46</v>
      </c>
      <c r="G128" s="37" t="s">
        <v>16</v>
      </c>
    </row>
    <row r="129" spans="1:7" x14ac:dyDescent="0.25">
      <c r="A129" s="24" t="s">
        <v>331</v>
      </c>
      <c r="B129" s="26" t="s">
        <v>330</v>
      </c>
      <c r="C129" s="27">
        <v>36069</v>
      </c>
      <c r="D129" s="33">
        <v>36099</v>
      </c>
      <c r="E129" s="28" t="s">
        <v>16</v>
      </c>
      <c r="F129" s="17" t="s">
        <v>16</v>
      </c>
      <c r="G129" s="37">
        <v>0.4728</v>
      </c>
    </row>
    <row r="130" spans="1:7" x14ac:dyDescent="0.25">
      <c r="A130" s="24" t="s">
        <v>332</v>
      </c>
      <c r="B130" s="26" t="s">
        <v>333</v>
      </c>
      <c r="C130" s="27">
        <v>36100</v>
      </c>
      <c r="D130" s="27">
        <v>36129</v>
      </c>
      <c r="E130" s="28" t="s">
        <v>16</v>
      </c>
      <c r="F130" s="17">
        <v>0.49990000000000001</v>
      </c>
      <c r="G130" s="37" t="s">
        <v>16</v>
      </c>
    </row>
    <row r="131" spans="1:7" x14ac:dyDescent="0.25">
      <c r="A131" s="24" t="s">
        <v>334</v>
      </c>
      <c r="B131" s="26" t="s">
        <v>333</v>
      </c>
      <c r="C131" s="27">
        <v>36100</v>
      </c>
      <c r="D131" s="33">
        <v>36129</v>
      </c>
      <c r="E131" s="28" t="s">
        <v>16</v>
      </c>
      <c r="F131" s="17" t="s">
        <v>16</v>
      </c>
      <c r="G131" s="37">
        <v>0.50409999999999999</v>
      </c>
    </row>
    <row r="132" spans="1:7" x14ac:dyDescent="0.25">
      <c r="A132" s="24" t="s">
        <v>335</v>
      </c>
      <c r="B132" s="26" t="s">
        <v>336</v>
      </c>
      <c r="C132" s="27">
        <v>36130</v>
      </c>
      <c r="D132" s="27">
        <v>36160</v>
      </c>
      <c r="E132" s="28" t="s">
        <v>16</v>
      </c>
      <c r="F132" s="17">
        <v>0.47710000000000002</v>
      </c>
      <c r="G132" s="37" t="s">
        <v>16</v>
      </c>
    </row>
    <row r="133" spans="1:7" x14ac:dyDescent="0.25">
      <c r="A133" s="24" t="s">
        <v>337</v>
      </c>
      <c r="B133" s="26" t="s">
        <v>336</v>
      </c>
      <c r="C133" s="27">
        <v>36130</v>
      </c>
      <c r="D133" s="33">
        <v>36160</v>
      </c>
      <c r="E133" s="28" t="s">
        <v>16</v>
      </c>
      <c r="F133" s="17" t="s">
        <v>16</v>
      </c>
      <c r="G133" s="37">
        <v>0.48899999999999999</v>
      </c>
    </row>
    <row r="134" spans="1:7" x14ac:dyDescent="0.25">
      <c r="A134" s="24" t="s">
        <v>338</v>
      </c>
      <c r="B134" s="26" t="s">
        <v>339</v>
      </c>
      <c r="C134" s="27">
        <v>36161</v>
      </c>
      <c r="D134" s="27">
        <v>36191</v>
      </c>
      <c r="E134" s="28" t="s">
        <v>16</v>
      </c>
      <c r="F134" s="17">
        <v>0.45490000000000003</v>
      </c>
      <c r="G134" s="37" t="s">
        <v>16</v>
      </c>
    </row>
    <row r="135" spans="1:7" x14ac:dyDescent="0.25">
      <c r="A135" s="24" t="s">
        <v>340</v>
      </c>
      <c r="B135" s="26" t="s">
        <v>339</v>
      </c>
      <c r="C135" s="27">
        <v>36161</v>
      </c>
      <c r="D135" s="33">
        <v>36191</v>
      </c>
      <c r="E135" s="28" t="s">
        <v>16</v>
      </c>
      <c r="F135" s="17" t="s">
        <v>16</v>
      </c>
      <c r="G135" s="37">
        <v>0.46739999999999998</v>
      </c>
    </row>
    <row r="136" spans="1:7" x14ac:dyDescent="0.25">
      <c r="A136" s="24" t="s">
        <v>341</v>
      </c>
      <c r="B136" s="27">
        <v>36189</v>
      </c>
      <c r="C136" s="27">
        <v>36192</v>
      </c>
      <c r="D136" s="27">
        <v>36219</v>
      </c>
      <c r="E136" s="28" t="s">
        <v>16</v>
      </c>
      <c r="F136" s="17">
        <v>0.4239</v>
      </c>
      <c r="G136" s="37" t="s">
        <v>16</v>
      </c>
    </row>
    <row r="137" spans="1:7" x14ac:dyDescent="0.25">
      <c r="A137" s="24" t="s">
        <v>342</v>
      </c>
      <c r="B137" s="27">
        <v>36189</v>
      </c>
      <c r="C137" s="27">
        <v>36192</v>
      </c>
      <c r="D137" s="33">
        <v>36219</v>
      </c>
      <c r="E137" s="28" t="s">
        <v>16</v>
      </c>
      <c r="F137" s="17" t="s">
        <v>16</v>
      </c>
      <c r="G137" s="37">
        <v>0.4446</v>
      </c>
    </row>
    <row r="138" spans="1:7" x14ac:dyDescent="0.25">
      <c r="A138" s="24" t="s">
        <v>343</v>
      </c>
      <c r="B138" s="27">
        <v>36217</v>
      </c>
      <c r="C138" s="27">
        <v>36220</v>
      </c>
      <c r="D138" s="27">
        <v>36233</v>
      </c>
      <c r="E138" s="28" t="s">
        <v>16</v>
      </c>
      <c r="F138" s="17">
        <v>0.40989999999999999</v>
      </c>
      <c r="G138" s="37" t="s">
        <v>16</v>
      </c>
    </row>
    <row r="139" spans="1:7" x14ac:dyDescent="0.25">
      <c r="A139" s="24" t="s">
        <v>344</v>
      </c>
      <c r="B139" s="27">
        <v>36217</v>
      </c>
      <c r="C139" s="27">
        <v>36220</v>
      </c>
      <c r="D139" s="33">
        <v>36233</v>
      </c>
      <c r="E139" s="28" t="s">
        <v>16</v>
      </c>
      <c r="F139" s="17" t="s">
        <v>16</v>
      </c>
      <c r="G139" s="37">
        <v>0.44319999999999998</v>
      </c>
    </row>
    <row r="140" spans="1:7" x14ac:dyDescent="0.25">
      <c r="A140" s="24" t="s">
        <v>345</v>
      </c>
      <c r="B140" s="27">
        <v>36224</v>
      </c>
      <c r="C140" s="27">
        <v>36234</v>
      </c>
      <c r="D140" s="27">
        <v>36250</v>
      </c>
      <c r="E140" s="28" t="s">
        <v>16</v>
      </c>
      <c r="F140" s="17">
        <v>0.39760000000000001</v>
      </c>
      <c r="G140" s="37" t="s">
        <v>16</v>
      </c>
    </row>
    <row r="141" spans="1:7" x14ac:dyDescent="0.25">
      <c r="A141" s="24" t="s">
        <v>346</v>
      </c>
      <c r="B141" s="27">
        <v>36224</v>
      </c>
      <c r="C141" s="27">
        <v>36234</v>
      </c>
      <c r="D141" s="33">
        <v>36250</v>
      </c>
      <c r="E141" s="28" t="s">
        <v>16</v>
      </c>
      <c r="F141" s="17" t="s">
        <v>16</v>
      </c>
      <c r="G141" s="37">
        <v>0.36809999999999998</v>
      </c>
    </row>
    <row r="142" spans="1:7" x14ac:dyDescent="0.25">
      <c r="A142" s="24" t="s">
        <v>347</v>
      </c>
      <c r="B142" s="27">
        <v>36250</v>
      </c>
      <c r="C142" s="27">
        <v>36251</v>
      </c>
      <c r="D142" s="27">
        <v>36280</v>
      </c>
      <c r="E142" s="28" t="s">
        <v>16</v>
      </c>
      <c r="F142" s="17">
        <v>0.3357</v>
      </c>
      <c r="G142" s="37" t="s">
        <v>16</v>
      </c>
    </row>
    <row r="143" spans="1:7" x14ac:dyDescent="0.25">
      <c r="A143" s="24" t="s">
        <v>348</v>
      </c>
      <c r="B143" s="27">
        <v>36250</v>
      </c>
      <c r="C143" s="27">
        <v>36251</v>
      </c>
      <c r="D143" s="33">
        <v>36280</v>
      </c>
      <c r="E143" s="28" t="s">
        <v>16</v>
      </c>
      <c r="F143" s="17" t="s">
        <v>16</v>
      </c>
      <c r="G143" s="37">
        <v>0.34420000000000001</v>
      </c>
    </row>
    <row r="144" spans="1:7" x14ac:dyDescent="0.25">
      <c r="A144" s="38" t="s">
        <v>349</v>
      </c>
      <c r="B144" s="33">
        <v>36280</v>
      </c>
      <c r="C144" s="33">
        <v>36281</v>
      </c>
      <c r="D144" s="33">
        <v>36311</v>
      </c>
      <c r="E144" s="28" t="s">
        <v>16</v>
      </c>
      <c r="F144" s="29">
        <v>0.31140000000000001</v>
      </c>
      <c r="G144" s="22" t="s">
        <v>16</v>
      </c>
    </row>
    <row r="145" spans="1:11" ht="15.75" x14ac:dyDescent="0.25">
      <c r="A145" s="24" t="s">
        <v>350</v>
      </c>
      <c r="B145" s="27">
        <v>36280</v>
      </c>
      <c r="C145" s="27">
        <v>36281</v>
      </c>
      <c r="D145" s="33">
        <v>36311</v>
      </c>
      <c r="E145" s="28" t="s">
        <v>16</v>
      </c>
      <c r="F145" s="17" t="s">
        <v>16</v>
      </c>
      <c r="G145" s="37">
        <v>0.32129999999999997</v>
      </c>
      <c r="H145" s="9"/>
      <c r="I145" s="9"/>
      <c r="J145" s="9"/>
      <c r="K145" s="9"/>
    </row>
    <row r="146" spans="1:11" ht="15.75" x14ac:dyDescent="0.25">
      <c r="A146" s="24" t="s">
        <v>351</v>
      </c>
      <c r="B146" s="27">
        <v>36311</v>
      </c>
      <c r="C146" s="27">
        <v>36312</v>
      </c>
      <c r="D146" s="33">
        <v>36341</v>
      </c>
      <c r="E146" s="28" t="s">
        <v>16</v>
      </c>
      <c r="F146" s="17">
        <v>0.27460000000000001</v>
      </c>
      <c r="G146" s="37" t="s">
        <v>16</v>
      </c>
      <c r="H146" s="9"/>
      <c r="I146" s="9"/>
      <c r="J146" s="9"/>
      <c r="K146" s="9"/>
    </row>
    <row r="147" spans="1:11" ht="15.75" x14ac:dyDescent="0.25">
      <c r="A147" s="24" t="s">
        <v>317</v>
      </c>
      <c r="B147" s="27">
        <v>36311</v>
      </c>
      <c r="C147" s="27">
        <v>36312</v>
      </c>
      <c r="D147" s="33">
        <v>36341</v>
      </c>
      <c r="E147" s="28" t="s">
        <v>16</v>
      </c>
      <c r="F147" s="17" t="s">
        <v>16</v>
      </c>
      <c r="G147" s="37">
        <v>0.28360000000000002</v>
      </c>
      <c r="H147" s="9"/>
      <c r="I147" s="9"/>
      <c r="J147" s="9"/>
      <c r="K147" s="9"/>
    </row>
    <row r="148" spans="1:11" ht="15.75" x14ac:dyDescent="0.25">
      <c r="A148" s="24" t="s">
        <v>352</v>
      </c>
      <c r="B148" s="33">
        <v>36341</v>
      </c>
      <c r="C148" s="27">
        <v>36342</v>
      </c>
      <c r="D148" s="33">
        <v>36372</v>
      </c>
      <c r="E148" s="28" t="s">
        <v>16</v>
      </c>
      <c r="F148" s="29">
        <v>0.2422</v>
      </c>
      <c r="G148" s="31" t="s">
        <v>16</v>
      </c>
      <c r="H148" s="8"/>
      <c r="I148" s="8"/>
      <c r="J148" s="8"/>
      <c r="K148" s="8"/>
    </row>
    <row r="149" spans="1:11" ht="15.75" x14ac:dyDescent="0.25">
      <c r="A149" s="24" t="s">
        <v>353</v>
      </c>
      <c r="B149" s="33">
        <v>36341</v>
      </c>
      <c r="C149" s="27">
        <v>36342</v>
      </c>
      <c r="D149" s="33">
        <v>36372</v>
      </c>
      <c r="E149" s="28" t="s">
        <v>16</v>
      </c>
      <c r="F149" s="29" t="s">
        <v>16</v>
      </c>
      <c r="G149" s="31">
        <v>0.2571</v>
      </c>
      <c r="H149" s="9"/>
      <c r="I149" s="9"/>
      <c r="J149" s="9"/>
      <c r="K149" s="9"/>
    </row>
    <row r="150" spans="1:11" ht="15.75" x14ac:dyDescent="0.25">
      <c r="A150" s="24">
        <v>1183</v>
      </c>
      <c r="B150" s="33">
        <v>36371</v>
      </c>
      <c r="C150" s="27">
        <v>36373</v>
      </c>
      <c r="D150" s="33">
        <v>36403</v>
      </c>
      <c r="E150" s="28" t="s">
        <v>16</v>
      </c>
      <c r="F150" s="29">
        <v>0.26250000000000001</v>
      </c>
      <c r="G150" s="39" t="s">
        <v>16</v>
      </c>
      <c r="H150" s="9"/>
      <c r="I150" s="9"/>
      <c r="J150" s="9"/>
      <c r="K150" s="9"/>
    </row>
    <row r="151" spans="1:11" ht="15.75" x14ac:dyDescent="0.25">
      <c r="A151" s="24">
        <v>1184</v>
      </c>
      <c r="B151" s="33">
        <v>36371</v>
      </c>
      <c r="C151" s="27">
        <v>36373</v>
      </c>
      <c r="D151" s="33">
        <v>36403</v>
      </c>
      <c r="E151" s="28" t="s">
        <v>16</v>
      </c>
      <c r="F151" s="28" t="s">
        <v>16</v>
      </c>
      <c r="G151" s="31">
        <v>0.27579999999999999</v>
      </c>
      <c r="H151" s="9"/>
      <c r="I151" s="9"/>
      <c r="J151" s="9"/>
      <c r="K151" s="9"/>
    </row>
    <row r="152" spans="1:11" ht="15.75" x14ac:dyDescent="0.25">
      <c r="A152" s="122">
        <v>1350</v>
      </c>
      <c r="B152" s="124">
        <v>36403</v>
      </c>
      <c r="C152" s="128">
        <v>36404</v>
      </c>
      <c r="D152" s="128">
        <v>36433</v>
      </c>
      <c r="E152" s="129" t="s">
        <v>16</v>
      </c>
      <c r="F152" s="130">
        <v>0.2601</v>
      </c>
      <c r="G152" s="131" t="s">
        <v>16</v>
      </c>
      <c r="H152" s="9"/>
      <c r="I152" s="9"/>
      <c r="J152" s="9"/>
      <c r="K152" s="9"/>
    </row>
    <row r="153" spans="1:11" ht="15.75" x14ac:dyDescent="0.25">
      <c r="A153" s="24">
        <v>1351</v>
      </c>
      <c r="B153" s="33">
        <v>36403</v>
      </c>
      <c r="C153" s="27">
        <v>36404</v>
      </c>
      <c r="D153" s="27">
        <v>36433</v>
      </c>
      <c r="E153" s="28" t="s">
        <v>16</v>
      </c>
      <c r="F153" s="28" t="s">
        <v>16</v>
      </c>
      <c r="G153" s="37">
        <v>0.2646</v>
      </c>
      <c r="H153" s="9"/>
      <c r="I153" s="9"/>
      <c r="J153" s="9"/>
      <c r="K153" s="9"/>
    </row>
    <row r="154" spans="1:11" ht="15.75" x14ac:dyDescent="0.25">
      <c r="A154" s="24">
        <v>1490</v>
      </c>
      <c r="B154" s="27">
        <v>36433</v>
      </c>
      <c r="C154" s="27">
        <v>36434</v>
      </c>
      <c r="D154" s="27">
        <v>36464</v>
      </c>
      <c r="E154" s="28" t="s">
        <v>16</v>
      </c>
      <c r="F154" s="29">
        <v>0.26960000000000001</v>
      </c>
      <c r="G154" s="39" t="s">
        <v>16</v>
      </c>
      <c r="H154" s="9"/>
      <c r="I154" s="9"/>
      <c r="J154" s="9"/>
      <c r="K154" s="9"/>
    </row>
    <row r="155" spans="1:11" ht="15.75" x14ac:dyDescent="0.25">
      <c r="A155" s="15">
        <v>1491</v>
      </c>
      <c r="B155" s="27">
        <v>36433</v>
      </c>
      <c r="C155" s="27">
        <v>36434</v>
      </c>
      <c r="D155" s="27">
        <v>36464</v>
      </c>
      <c r="E155" s="28" t="s">
        <v>16</v>
      </c>
      <c r="F155" s="28" t="s">
        <v>16</v>
      </c>
      <c r="G155" s="31">
        <v>0.2581</v>
      </c>
      <c r="H155" s="9"/>
      <c r="I155" s="9"/>
      <c r="J155" s="9"/>
      <c r="K155" s="9"/>
    </row>
    <row r="156" spans="1:11" ht="15.75" x14ac:dyDescent="0.25">
      <c r="A156" s="15">
        <v>1630</v>
      </c>
      <c r="B156" s="27">
        <v>36462</v>
      </c>
      <c r="C156" s="27">
        <v>36465</v>
      </c>
      <c r="D156" s="33">
        <v>36494</v>
      </c>
      <c r="E156" s="28" t="s">
        <v>16</v>
      </c>
      <c r="F156" s="29">
        <v>0.25700000000000001</v>
      </c>
      <c r="G156" s="31" t="s">
        <v>16</v>
      </c>
      <c r="H156" s="9"/>
      <c r="I156" s="9"/>
      <c r="J156" s="9"/>
      <c r="K156" s="9"/>
    </row>
    <row r="157" spans="1:11" ht="15.75" x14ac:dyDescent="0.25">
      <c r="A157" s="15">
        <v>1631</v>
      </c>
      <c r="B157" s="27">
        <v>36462</v>
      </c>
      <c r="C157" s="27">
        <v>36465</v>
      </c>
      <c r="D157" s="33">
        <v>36494</v>
      </c>
      <c r="E157" s="28" t="s">
        <v>16</v>
      </c>
      <c r="F157" s="28" t="s">
        <v>16</v>
      </c>
      <c r="G157" s="31">
        <v>0.24129999999999999</v>
      </c>
      <c r="H157" s="9"/>
      <c r="I157" s="9"/>
      <c r="J157" s="9"/>
      <c r="K157" s="9"/>
    </row>
    <row r="158" spans="1:11" ht="15.75" x14ac:dyDescent="0.25">
      <c r="A158" s="15">
        <v>1755</v>
      </c>
      <c r="B158" s="27">
        <v>36494</v>
      </c>
      <c r="C158" s="33">
        <v>36495</v>
      </c>
      <c r="D158" s="33">
        <v>36525</v>
      </c>
      <c r="E158" s="28" t="s">
        <v>16</v>
      </c>
      <c r="F158" s="29">
        <v>0.2422</v>
      </c>
      <c r="G158" s="39" t="s">
        <v>16</v>
      </c>
      <c r="H158" s="9"/>
      <c r="I158" s="9"/>
      <c r="J158" s="9"/>
      <c r="K158" s="9"/>
    </row>
    <row r="159" spans="1:11" ht="15.75" x14ac:dyDescent="0.25">
      <c r="A159" s="15">
        <v>1756</v>
      </c>
      <c r="B159" s="27">
        <v>36494</v>
      </c>
      <c r="C159" s="33">
        <v>36495</v>
      </c>
      <c r="D159" s="33">
        <v>36525</v>
      </c>
      <c r="E159" s="28" t="s">
        <v>16</v>
      </c>
      <c r="F159" s="29" t="s">
        <v>16</v>
      </c>
      <c r="G159" s="40">
        <v>0.22800000000000001</v>
      </c>
      <c r="H159" s="9"/>
      <c r="I159" s="9"/>
      <c r="J159" s="9"/>
      <c r="K159" s="9"/>
    </row>
    <row r="160" spans="1:11" ht="15.75" x14ac:dyDescent="0.25">
      <c r="A160" s="15">
        <v>1910</v>
      </c>
      <c r="B160" s="27">
        <v>36524</v>
      </c>
      <c r="C160" s="33">
        <v>36526</v>
      </c>
      <c r="D160" s="33">
        <v>36556</v>
      </c>
      <c r="E160" s="28" t="s">
        <v>16</v>
      </c>
      <c r="F160" s="29">
        <v>0.224</v>
      </c>
      <c r="G160" s="39" t="s">
        <v>16</v>
      </c>
      <c r="H160" s="9"/>
      <c r="I160" s="9"/>
      <c r="J160" s="9"/>
      <c r="K160" s="9"/>
    </row>
    <row r="161" spans="1:7" x14ac:dyDescent="0.25">
      <c r="A161" s="15">
        <v>1911</v>
      </c>
      <c r="B161" s="27">
        <v>36524</v>
      </c>
      <c r="C161" s="33">
        <v>36526</v>
      </c>
      <c r="D161" s="33">
        <v>36556</v>
      </c>
      <c r="E161" s="28" t="s">
        <v>16</v>
      </c>
      <c r="F161" s="28" t="s">
        <v>16</v>
      </c>
      <c r="G161" s="40">
        <v>0.21260000000000001</v>
      </c>
    </row>
    <row r="162" spans="1:7" x14ac:dyDescent="0.25">
      <c r="A162" s="15" t="s">
        <v>354</v>
      </c>
      <c r="B162" s="27">
        <v>36556</v>
      </c>
      <c r="C162" s="33">
        <v>36557</v>
      </c>
      <c r="D162" s="33">
        <v>36585</v>
      </c>
      <c r="E162" s="28" t="s">
        <v>16</v>
      </c>
      <c r="F162" s="29">
        <v>0.1946</v>
      </c>
      <c r="G162" s="40" t="s">
        <v>16</v>
      </c>
    </row>
    <row r="163" spans="1:7" x14ac:dyDescent="0.25">
      <c r="A163" s="15" t="s">
        <v>355</v>
      </c>
      <c r="B163" s="27">
        <v>36556</v>
      </c>
      <c r="C163" s="33">
        <v>36557</v>
      </c>
      <c r="D163" s="33">
        <v>36585</v>
      </c>
      <c r="E163" s="28" t="s">
        <v>16</v>
      </c>
      <c r="F163" s="29" t="s">
        <v>16</v>
      </c>
      <c r="G163" s="40">
        <v>0.1739</v>
      </c>
    </row>
    <row r="164" spans="1:7" x14ac:dyDescent="0.25">
      <c r="A164" s="15" t="s">
        <v>356</v>
      </c>
      <c r="B164" s="27">
        <v>36585</v>
      </c>
      <c r="C164" s="33">
        <v>36586</v>
      </c>
      <c r="D164" s="33">
        <v>36616</v>
      </c>
      <c r="E164" s="28" t="s">
        <v>16</v>
      </c>
      <c r="F164" s="29">
        <v>0.17449999999999999</v>
      </c>
      <c r="G164" s="40" t="s">
        <v>16</v>
      </c>
    </row>
    <row r="165" spans="1:7" x14ac:dyDescent="0.25">
      <c r="A165" s="15" t="s">
        <v>357</v>
      </c>
      <c r="B165" s="27">
        <v>36585</v>
      </c>
      <c r="C165" s="33">
        <v>36586</v>
      </c>
      <c r="D165" s="33">
        <v>36616</v>
      </c>
      <c r="E165" s="28" t="s">
        <v>16</v>
      </c>
      <c r="F165" s="29" t="s">
        <v>16</v>
      </c>
      <c r="G165" s="40">
        <v>0.1767</v>
      </c>
    </row>
    <row r="166" spans="1:7" x14ac:dyDescent="0.25">
      <c r="A166" s="15" t="s">
        <v>358</v>
      </c>
      <c r="B166" s="33">
        <v>36616</v>
      </c>
      <c r="C166" s="33">
        <v>36617</v>
      </c>
      <c r="D166" s="33">
        <v>36646</v>
      </c>
      <c r="E166" s="28" t="s">
        <v>16</v>
      </c>
      <c r="F166" s="29">
        <v>0.1787</v>
      </c>
      <c r="G166" s="40" t="s">
        <v>16</v>
      </c>
    </row>
    <row r="167" spans="1:7" x14ac:dyDescent="0.25">
      <c r="A167" s="15" t="s">
        <v>359</v>
      </c>
      <c r="B167" s="33">
        <v>36616</v>
      </c>
      <c r="C167" s="33">
        <v>36617</v>
      </c>
      <c r="D167" s="33">
        <v>36646</v>
      </c>
      <c r="E167" s="28" t="s">
        <v>16</v>
      </c>
      <c r="F167" s="28" t="s">
        <v>16</v>
      </c>
      <c r="G167" s="37">
        <v>0.17610000000000001</v>
      </c>
    </row>
    <row r="168" spans="1:7" x14ac:dyDescent="0.25">
      <c r="A168" s="15" t="s">
        <v>360</v>
      </c>
      <c r="B168" s="33">
        <v>36644</v>
      </c>
      <c r="C168" s="33">
        <v>36647</v>
      </c>
      <c r="D168" s="33">
        <v>36677</v>
      </c>
      <c r="E168" s="28" t="s">
        <v>16</v>
      </c>
      <c r="F168" s="29">
        <v>0.17899999999999999</v>
      </c>
      <c r="G168" s="40" t="s">
        <v>16</v>
      </c>
    </row>
    <row r="169" spans="1:7" x14ac:dyDescent="0.25">
      <c r="A169" s="15" t="s">
        <v>361</v>
      </c>
      <c r="B169" s="33">
        <v>36644</v>
      </c>
      <c r="C169" s="33">
        <v>36647</v>
      </c>
      <c r="D169" s="33">
        <v>36677</v>
      </c>
      <c r="E169" s="28" t="s">
        <v>16</v>
      </c>
      <c r="F169" s="28" t="s">
        <v>362</v>
      </c>
      <c r="G169" s="37">
        <v>0.18079999999999999</v>
      </c>
    </row>
    <row r="170" spans="1:7" x14ac:dyDescent="0.25">
      <c r="A170" s="15" t="s">
        <v>363</v>
      </c>
      <c r="B170" s="33">
        <v>36677</v>
      </c>
      <c r="C170" s="33">
        <v>36678</v>
      </c>
      <c r="D170" s="33">
        <v>36707</v>
      </c>
      <c r="E170" s="28" t="s">
        <v>16</v>
      </c>
      <c r="F170" s="29">
        <v>0.19769999999999999</v>
      </c>
      <c r="G170" s="39" t="s">
        <v>362</v>
      </c>
    </row>
    <row r="171" spans="1:7" x14ac:dyDescent="0.25">
      <c r="A171" s="15" t="s">
        <v>364</v>
      </c>
      <c r="B171" s="33">
        <v>36677</v>
      </c>
      <c r="C171" s="33">
        <v>36678</v>
      </c>
      <c r="D171" s="33">
        <v>36707</v>
      </c>
      <c r="E171" s="28" t="s">
        <v>16</v>
      </c>
      <c r="F171" s="28" t="s">
        <v>362</v>
      </c>
      <c r="G171" s="37">
        <v>0.191</v>
      </c>
    </row>
    <row r="172" spans="1:7" x14ac:dyDescent="0.25">
      <c r="A172" s="15">
        <v>1019</v>
      </c>
      <c r="B172" s="33">
        <v>36707</v>
      </c>
      <c r="C172" s="33">
        <v>36708</v>
      </c>
      <c r="D172" s="33">
        <v>36738</v>
      </c>
      <c r="E172" s="28" t="s">
        <v>16</v>
      </c>
      <c r="F172" s="41">
        <v>0.19439999999999999</v>
      </c>
      <c r="G172" s="39" t="s">
        <v>362</v>
      </c>
    </row>
    <row r="173" spans="1:7" x14ac:dyDescent="0.25">
      <c r="A173" s="15">
        <v>1020</v>
      </c>
      <c r="B173" s="33">
        <v>36707</v>
      </c>
      <c r="C173" s="33">
        <v>36708</v>
      </c>
      <c r="D173" s="33">
        <v>36738</v>
      </c>
      <c r="E173" s="28" t="s">
        <v>16</v>
      </c>
      <c r="F173" s="41" t="s">
        <v>362</v>
      </c>
      <c r="G173" s="40">
        <v>0.19839999999999999</v>
      </c>
    </row>
    <row r="174" spans="1:7" x14ac:dyDescent="0.25">
      <c r="A174" s="15">
        <v>1201</v>
      </c>
      <c r="B174" s="33">
        <v>36738</v>
      </c>
      <c r="C174" s="33">
        <v>36739</v>
      </c>
      <c r="D174" s="33">
        <v>36769</v>
      </c>
      <c r="E174" s="28" t="s">
        <v>16</v>
      </c>
      <c r="F174" s="41">
        <v>0.19919999999999999</v>
      </c>
      <c r="G174" s="39" t="s">
        <v>362</v>
      </c>
    </row>
    <row r="175" spans="1:7" x14ac:dyDescent="0.25">
      <c r="A175" s="15">
        <v>1202</v>
      </c>
      <c r="B175" s="33">
        <v>36738</v>
      </c>
      <c r="C175" s="33">
        <v>36739</v>
      </c>
      <c r="D175" s="33">
        <v>36769</v>
      </c>
      <c r="E175" s="28" t="s">
        <v>16</v>
      </c>
      <c r="F175" s="28" t="s">
        <v>362</v>
      </c>
      <c r="G175" s="37">
        <v>0.2064</v>
      </c>
    </row>
    <row r="176" spans="1:7" x14ac:dyDescent="0.25">
      <c r="A176" s="15">
        <v>1345</v>
      </c>
      <c r="B176" s="33">
        <v>36769</v>
      </c>
      <c r="C176" s="33">
        <v>36770</v>
      </c>
      <c r="D176" s="33">
        <v>36799</v>
      </c>
      <c r="E176" s="28" t="s">
        <v>16</v>
      </c>
      <c r="F176" s="41">
        <v>0.2293</v>
      </c>
      <c r="G176" s="39" t="s">
        <v>362</v>
      </c>
    </row>
    <row r="177" spans="1:7" x14ac:dyDescent="0.25">
      <c r="A177" s="15">
        <v>1346</v>
      </c>
      <c r="B177" s="33">
        <v>36769</v>
      </c>
      <c r="C177" s="33">
        <v>36770</v>
      </c>
      <c r="D177" s="33">
        <v>36799</v>
      </c>
      <c r="E177" s="28" t="s">
        <v>16</v>
      </c>
      <c r="F177" s="28" t="s">
        <v>362</v>
      </c>
      <c r="G177" s="37">
        <v>0.22620000000000001</v>
      </c>
    </row>
    <row r="178" spans="1:7" x14ac:dyDescent="0.25">
      <c r="A178" s="15">
        <v>1492</v>
      </c>
      <c r="B178" s="33">
        <v>36798</v>
      </c>
      <c r="C178" s="33">
        <v>36800</v>
      </c>
      <c r="D178" s="33">
        <v>36830</v>
      </c>
      <c r="E178" s="28" t="s">
        <v>16</v>
      </c>
      <c r="F178" s="41">
        <v>0.23080000000000001</v>
      </c>
      <c r="G178" s="39" t="s">
        <v>362</v>
      </c>
    </row>
    <row r="179" spans="1:7" x14ac:dyDescent="0.25">
      <c r="A179" s="15">
        <v>1493</v>
      </c>
      <c r="B179" s="33">
        <v>36798</v>
      </c>
      <c r="C179" s="33">
        <v>36800</v>
      </c>
      <c r="D179" s="33">
        <v>36830</v>
      </c>
      <c r="E179" s="28" t="s">
        <v>16</v>
      </c>
      <c r="F179" s="28" t="s">
        <v>362</v>
      </c>
      <c r="G179" s="37">
        <v>0.23760000000000001</v>
      </c>
    </row>
    <row r="180" spans="1:7" x14ac:dyDescent="0.25">
      <c r="A180" s="15">
        <v>1666</v>
      </c>
      <c r="B180" s="33">
        <v>36830</v>
      </c>
      <c r="C180" s="33">
        <v>36831</v>
      </c>
      <c r="D180" s="33">
        <v>36860</v>
      </c>
      <c r="E180" s="28" t="s">
        <v>16</v>
      </c>
      <c r="F180" s="41">
        <v>0.23799999999999999</v>
      </c>
      <c r="G180" s="39" t="s">
        <v>362</v>
      </c>
    </row>
    <row r="181" spans="1:7" x14ac:dyDescent="0.25">
      <c r="A181" s="15">
        <v>1667</v>
      </c>
      <c r="B181" s="33">
        <v>36830</v>
      </c>
      <c r="C181" s="33">
        <v>36831</v>
      </c>
      <c r="D181" s="33">
        <v>36860</v>
      </c>
      <c r="E181" s="28" t="s">
        <v>16</v>
      </c>
      <c r="F181" s="28" t="s">
        <v>362</v>
      </c>
      <c r="G181" s="37">
        <v>0.245</v>
      </c>
    </row>
    <row r="182" spans="1:7" x14ac:dyDescent="0.25">
      <c r="A182" s="15">
        <v>1847</v>
      </c>
      <c r="B182" s="33">
        <v>36860</v>
      </c>
      <c r="C182" s="33">
        <v>36861</v>
      </c>
      <c r="D182" s="33">
        <v>36891</v>
      </c>
      <c r="E182" s="28" t="s">
        <v>16</v>
      </c>
      <c r="F182" s="41">
        <v>0.2369</v>
      </c>
      <c r="G182" s="39" t="s">
        <v>362</v>
      </c>
    </row>
    <row r="183" spans="1:7" x14ac:dyDescent="0.25">
      <c r="A183" s="15">
        <v>1848</v>
      </c>
      <c r="B183" s="33">
        <v>36860</v>
      </c>
      <c r="C183" s="33">
        <v>36861</v>
      </c>
      <c r="D183" s="33">
        <v>36891</v>
      </c>
      <c r="E183" s="28" t="s">
        <v>16</v>
      </c>
      <c r="F183" s="28" t="s">
        <v>362</v>
      </c>
      <c r="G183" s="37">
        <v>0.24579999999999999</v>
      </c>
    </row>
    <row r="184" spans="1:7" x14ac:dyDescent="0.25">
      <c r="A184" s="15">
        <v>2030</v>
      </c>
      <c r="B184" s="33">
        <v>36889</v>
      </c>
      <c r="C184" s="33">
        <v>36892</v>
      </c>
      <c r="D184" s="33">
        <v>36922</v>
      </c>
      <c r="E184" s="28" t="s">
        <v>16</v>
      </c>
      <c r="F184" s="42">
        <v>0.24160000000000001</v>
      </c>
      <c r="G184" s="37" t="s">
        <v>362</v>
      </c>
    </row>
    <row r="185" spans="1:7" x14ac:dyDescent="0.25">
      <c r="A185" s="15">
        <v>2031</v>
      </c>
      <c r="B185" s="33">
        <v>36889</v>
      </c>
      <c r="C185" s="33">
        <v>36892</v>
      </c>
      <c r="D185" s="33">
        <v>36922</v>
      </c>
      <c r="E185" s="28" t="s">
        <v>16</v>
      </c>
      <c r="F185" s="28" t="s">
        <v>362</v>
      </c>
      <c r="G185" s="37">
        <v>0.25059999999999999</v>
      </c>
    </row>
    <row r="186" spans="1:7" x14ac:dyDescent="0.25">
      <c r="A186" s="15" t="s">
        <v>365</v>
      </c>
      <c r="B186" s="33">
        <v>36922</v>
      </c>
      <c r="C186" s="33">
        <v>36923</v>
      </c>
      <c r="D186" s="33">
        <v>36950</v>
      </c>
      <c r="E186" s="28" t="s">
        <v>16</v>
      </c>
      <c r="F186" s="41">
        <v>0.26029999999999998</v>
      </c>
      <c r="G186" s="39" t="s">
        <v>362</v>
      </c>
    </row>
    <row r="187" spans="1:7" x14ac:dyDescent="0.25">
      <c r="A187" s="15" t="s">
        <v>366</v>
      </c>
      <c r="B187" s="33">
        <v>36922</v>
      </c>
      <c r="C187" s="33">
        <v>36923</v>
      </c>
      <c r="D187" s="33">
        <v>36950</v>
      </c>
      <c r="E187" s="28" t="s">
        <v>16</v>
      </c>
      <c r="F187" s="28" t="s">
        <v>362</v>
      </c>
      <c r="G187" s="37">
        <v>0.25519999999999998</v>
      </c>
    </row>
    <row r="188" spans="1:7" x14ac:dyDescent="0.25">
      <c r="A188" s="15" t="s">
        <v>367</v>
      </c>
      <c r="B188" s="33">
        <v>36950</v>
      </c>
      <c r="C188" s="33">
        <v>36951</v>
      </c>
      <c r="D188" s="33">
        <v>36981</v>
      </c>
      <c r="E188" s="28" t="s">
        <v>16</v>
      </c>
      <c r="F188" s="41">
        <v>0.25109999999999999</v>
      </c>
      <c r="G188" s="39" t="s">
        <v>362</v>
      </c>
    </row>
    <row r="189" spans="1:7" x14ac:dyDescent="0.25">
      <c r="A189" s="15" t="s">
        <v>368</v>
      </c>
      <c r="B189" s="33">
        <v>36950</v>
      </c>
      <c r="C189" s="33">
        <v>36951</v>
      </c>
      <c r="D189" s="33">
        <v>36981</v>
      </c>
      <c r="E189" s="28" t="s">
        <v>16</v>
      </c>
      <c r="F189" s="28"/>
      <c r="G189" s="37">
        <v>0.255</v>
      </c>
    </row>
    <row r="190" spans="1:7" x14ac:dyDescent="0.25">
      <c r="A190" s="15" t="s">
        <v>369</v>
      </c>
      <c r="B190" s="33">
        <v>36980</v>
      </c>
      <c r="C190" s="33">
        <v>36982</v>
      </c>
      <c r="D190" s="33">
        <v>37011</v>
      </c>
      <c r="E190" s="28" t="s">
        <v>16</v>
      </c>
      <c r="F190" s="41">
        <v>0.24829999999999999</v>
      </c>
      <c r="G190" s="39"/>
    </row>
    <row r="191" spans="1:7" x14ac:dyDescent="0.25">
      <c r="A191" s="15" t="s">
        <v>370</v>
      </c>
      <c r="B191" s="33">
        <v>36980</v>
      </c>
      <c r="C191" s="33">
        <v>36982</v>
      </c>
      <c r="D191" s="33">
        <v>37011</v>
      </c>
      <c r="E191" s="28" t="s">
        <v>16</v>
      </c>
      <c r="F191" s="28"/>
      <c r="G191" s="37">
        <v>0.25569999999999998</v>
      </c>
    </row>
    <row r="192" spans="1:7" x14ac:dyDescent="0.25">
      <c r="A192" s="15" t="s">
        <v>371</v>
      </c>
      <c r="B192" s="33">
        <v>37011</v>
      </c>
      <c r="C192" s="33">
        <v>37012</v>
      </c>
      <c r="D192" s="33">
        <v>37042</v>
      </c>
      <c r="E192" s="28" t="s">
        <v>16</v>
      </c>
      <c r="F192" s="41">
        <v>0.2424</v>
      </c>
      <c r="G192" s="39" t="s">
        <v>362</v>
      </c>
    </row>
    <row r="193" spans="1:7" x14ac:dyDescent="0.25">
      <c r="A193" s="15" t="s">
        <v>372</v>
      </c>
      <c r="B193" s="43">
        <v>37011</v>
      </c>
      <c r="C193" s="43">
        <v>37012</v>
      </c>
      <c r="D193" s="43">
        <v>37042</v>
      </c>
      <c r="E193" s="28" t="s">
        <v>16</v>
      </c>
      <c r="F193" s="44" t="s">
        <v>362</v>
      </c>
      <c r="G193" s="45">
        <v>0.25490000000000002</v>
      </c>
    </row>
    <row r="194" spans="1:7" x14ac:dyDescent="0.25">
      <c r="A194" s="15" t="s">
        <v>373</v>
      </c>
      <c r="B194" s="46">
        <v>37042</v>
      </c>
      <c r="C194" s="43">
        <v>37043</v>
      </c>
      <c r="D194" s="46">
        <v>37072</v>
      </c>
      <c r="E194" s="28" t="s">
        <v>16</v>
      </c>
      <c r="F194" s="41">
        <v>0.25169999999999998</v>
      </c>
      <c r="G194" s="47"/>
    </row>
    <row r="195" spans="1:7" x14ac:dyDescent="0.25">
      <c r="A195" s="15" t="s">
        <v>374</v>
      </c>
      <c r="B195" s="43">
        <v>37042</v>
      </c>
      <c r="C195" s="43">
        <v>37043</v>
      </c>
      <c r="D195" s="43">
        <v>37072</v>
      </c>
      <c r="E195" s="28" t="s">
        <v>16</v>
      </c>
      <c r="F195" s="44" t="s">
        <v>362</v>
      </c>
      <c r="G195" s="45">
        <v>0.25380000000000003</v>
      </c>
    </row>
    <row r="196" spans="1:7" x14ac:dyDescent="0.25">
      <c r="A196" s="15" t="s">
        <v>375</v>
      </c>
      <c r="B196" s="43">
        <v>37071</v>
      </c>
      <c r="C196" s="43">
        <v>37073</v>
      </c>
      <c r="D196" s="43">
        <v>37103</v>
      </c>
      <c r="E196" s="28" t="s">
        <v>16</v>
      </c>
      <c r="F196" s="48">
        <v>0.26079999999999998</v>
      </c>
      <c r="G196" s="39" t="s">
        <v>362</v>
      </c>
    </row>
    <row r="197" spans="1:7" x14ac:dyDescent="0.25">
      <c r="A197" s="49" t="s">
        <v>376</v>
      </c>
      <c r="B197" s="43">
        <v>37071</v>
      </c>
      <c r="C197" s="43">
        <v>37073</v>
      </c>
      <c r="D197" s="43">
        <v>37103</v>
      </c>
      <c r="E197" s="28" t="s">
        <v>16</v>
      </c>
      <c r="F197" s="44" t="s">
        <v>377</v>
      </c>
      <c r="G197" s="45">
        <v>0.25269999999999998</v>
      </c>
    </row>
    <row r="198" spans="1:7" x14ac:dyDescent="0.25">
      <c r="A198" s="15" t="s">
        <v>378</v>
      </c>
      <c r="B198" s="33">
        <v>37103</v>
      </c>
      <c r="C198" s="33">
        <v>37104</v>
      </c>
      <c r="D198" s="33">
        <v>37134</v>
      </c>
      <c r="E198" s="28" t="s">
        <v>16</v>
      </c>
      <c r="F198" s="42">
        <v>0.24249999999999999</v>
      </c>
      <c r="G198" s="37" t="s">
        <v>379</v>
      </c>
    </row>
    <row r="199" spans="1:7" x14ac:dyDescent="0.25">
      <c r="A199" s="15" t="s">
        <v>380</v>
      </c>
      <c r="B199" s="33">
        <v>37134</v>
      </c>
      <c r="C199" s="33">
        <v>37135</v>
      </c>
      <c r="D199" s="33">
        <v>37164</v>
      </c>
      <c r="E199" s="28" t="s">
        <v>16</v>
      </c>
      <c r="F199" s="42">
        <v>0.2306</v>
      </c>
      <c r="G199" s="37" t="s">
        <v>379</v>
      </c>
    </row>
    <row r="200" spans="1:7" x14ac:dyDescent="0.25">
      <c r="A200" s="15">
        <v>1090</v>
      </c>
      <c r="B200" s="33">
        <v>37162</v>
      </c>
      <c r="C200" s="33">
        <v>37165</v>
      </c>
      <c r="D200" s="33">
        <v>37195</v>
      </c>
      <c r="E200" s="28" t="s">
        <v>16</v>
      </c>
      <c r="F200" s="42">
        <v>0.23219999999999999</v>
      </c>
      <c r="G200" s="37" t="s">
        <v>379</v>
      </c>
    </row>
    <row r="201" spans="1:7" x14ac:dyDescent="0.25">
      <c r="A201" s="23">
        <v>1224</v>
      </c>
      <c r="B201" s="33">
        <v>37195</v>
      </c>
      <c r="C201" s="33">
        <v>37196</v>
      </c>
      <c r="D201" s="33">
        <v>37225</v>
      </c>
      <c r="E201" s="28" t="s">
        <v>16</v>
      </c>
      <c r="F201" s="42">
        <v>0.2298</v>
      </c>
      <c r="G201" s="37" t="s">
        <v>379</v>
      </c>
    </row>
    <row r="202" spans="1:7" x14ac:dyDescent="0.25">
      <c r="A202" s="23">
        <v>1380</v>
      </c>
      <c r="B202" s="33">
        <v>37225</v>
      </c>
      <c r="C202" s="33">
        <v>37226</v>
      </c>
      <c r="D202" s="33">
        <v>37256</v>
      </c>
      <c r="E202" s="28" t="s">
        <v>16</v>
      </c>
      <c r="F202" s="42">
        <v>0.2248</v>
      </c>
      <c r="G202" s="37" t="s">
        <v>379</v>
      </c>
    </row>
    <row r="203" spans="1:7" x14ac:dyDescent="0.25">
      <c r="A203" s="23">
        <v>1544</v>
      </c>
      <c r="B203" s="33">
        <v>37253</v>
      </c>
      <c r="C203" s="33">
        <v>37257</v>
      </c>
      <c r="D203" s="33">
        <v>37287</v>
      </c>
      <c r="E203" s="28" t="s">
        <v>16</v>
      </c>
      <c r="F203" s="42">
        <v>0.2281</v>
      </c>
      <c r="G203" s="37" t="s">
        <v>379</v>
      </c>
    </row>
    <row r="204" spans="1:7" x14ac:dyDescent="0.25">
      <c r="A204" s="15" t="s">
        <v>341</v>
      </c>
      <c r="B204" s="33">
        <v>37287</v>
      </c>
      <c r="C204" s="33">
        <v>37288</v>
      </c>
      <c r="D204" s="33">
        <v>37315</v>
      </c>
      <c r="E204" s="28" t="s">
        <v>16</v>
      </c>
      <c r="F204" s="42">
        <v>0.2235</v>
      </c>
      <c r="G204" s="37" t="s">
        <v>379</v>
      </c>
    </row>
    <row r="205" spans="1:7" x14ac:dyDescent="0.25">
      <c r="A205" s="15" t="s">
        <v>381</v>
      </c>
      <c r="B205" s="33">
        <v>37315</v>
      </c>
      <c r="C205" s="33">
        <v>37316</v>
      </c>
      <c r="D205" s="33">
        <v>37346</v>
      </c>
      <c r="E205" s="28" t="s">
        <v>16</v>
      </c>
      <c r="F205" s="50">
        <v>0.2097</v>
      </c>
      <c r="G205" s="51" t="s">
        <v>16</v>
      </c>
    </row>
    <row r="206" spans="1:7" x14ac:dyDescent="0.25">
      <c r="A206" s="15" t="s">
        <v>382</v>
      </c>
      <c r="B206" s="33">
        <v>37342</v>
      </c>
      <c r="C206" s="33">
        <v>37347</v>
      </c>
      <c r="D206" s="33">
        <v>37376</v>
      </c>
      <c r="E206" s="28"/>
      <c r="F206" s="52">
        <v>0.21029999999999999</v>
      </c>
      <c r="G206" s="51" t="s">
        <v>16</v>
      </c>
    </row>
    <row r="207" spans="1:7" x14ac:dyDescent="0.25">
      <c r="A207" s="15" t="s">
        <v>383</v>
      </c>
      <c r="B207" s="33">
        <v>37376</v>
      </c>
      <c r="C207" s="33">
        <v>37377</v>
      </c>
      <c r="D207" s="33">
        <v>37407</v>
      </c>
      <c r="E207" s="28" t="s">
        <v>16</v>
      </c>
      <c r="F207" s="42">
        <v>0.2</v>
      </c>
      <c r="G207" s="51" t="s">
        <v>16</v>
      </c>
    </row>
    <row r="208" spans="1:7" x14ac:dyDescent="0.25">
      <c r="A208" s="15" t="s">
        <v>384</v>
      </c>
      <c r="B208" s="33">
        <v>37407</v>
      </c>
      <c r="C208" s="33">
        <v>37408</v>
      </c>
      <c r="D208" s="27">
        <v>37437</v>
      </c>
      <c r="E208" s="28" t="s">
        <v>16</v>
      </c>
      <c r="F208" s="42">
        <v>0.1996</v>
      </c>
      <c r="G208" s="53" t="s">
        <v>16</v>
      </c>
    </row>
    <row r="209" spans="1:7" x14ac:dyDescent="0.25">
      <c r="A209" s="15" t="s">
        <v>385</v>
      </c>
      <c r="B209" s="33">
        <v>37435</v>
      </c>
      <c r="C209" s="33">
        <v>37438</v>
      </c>
      <c r="D209" s="33">
        <v>37468</v>
      </c>
      <c r="E209" s="28" t="s">
        <v>16</v>
      </c>
      <c r="F209" s="42">
        <v>0.19769999999999999</v>
      </c>
      <c r="G209" s="53" t="s">
        <v>16</v>
      </c>
    </row>
    <row r="210" spans="1:7" x14ac:dyDescent="0.25">
      <c r="A210" s="15" t="s">
        <v>386</v>
      </c>
      <c r="B210" s="33">
        <v>37468</v>
      </c>
      <c r="C210" s="33">
        <v>37469</v>
      </c>
      <c r="D210" s="33">
        <v>37499</v>
      </c>
      <c r="E210" s="28" t="s">
        <v>16</v>
      </c>
      <c r="F210" s="42">
        <v>0.2001</v>
      </c>
      <c r="G210" s="39" t="s">
        <v>16</v>
      </c>
    </row>
    <row r="211" spans="1:7" x14ac:dyDescent="0.25">
      <c r="A211" s="49" t="s">
        <v>387</v>
      </c>
      <c r="B211" s="43">
        <v>37498</v>
      </c>
      <c r="C211" s="43">
        <v>37500</v>
      </c>
      <c r="D211" s="43">
        <v>37529</v>
      </c>
      <c r="E211" s="54" t="s">
        <v>16</v>
      </c>
      <c r="F211" s="48">
        <v>0.20180000000000001</v>
      </c>
      <c r="G211" s="39" t="s">
        <v>16</v>
      </c>
    </row>
    <row r="212" spans="1:7" x14ac:dyDescent="0.25">
      <c r="A212" s="49">
        <v>1106</v>
      </c>
      <c r="B212" s="43">
        <v>37529</v>
      </c>
      <c r="C212" s="43">
        <v>37530</v>
      </c>
      <c r="D212" s="43">
        <v>37560</v>
      </c>
      <c r="E212" s="44" t="s">
        <v>16</v>
      </c>
      <c r="F212" s="48">
        <v>0.20300000000000001</v>
      </c>
      <c r="G212" s="55" t="s">
        <v>16</v>
      </c>
    </row>
    <row r="213" spans="1:7" x14ac:dyDescent="0.25">
      <c r="A213" s="49">
        <v>1247</v>
      </c>
      <c r="B213" s="43">
        <v>37560</v>
      </c>
      <c r="C213" s="43">
        <v>37561</v>
      </c>
      <c r="D213" s="43">
        <v>37590</v>
      </c>
      <c r="E213" s="44" t="s">
        <v>16</v>
      </c>
      <c r="F213" s="56">
        <v>0.1976</v>
      </c>
      <c r="G213" s="55" t="s">
        <v>16</v>
      </c>
    </row>
    <row r="214" spans="1:7" x14ac:dyDescent="0.25">
      <c r="A214" s="49">
        <v>1368</v>
      </c>
      <c r="B214" s="43">
        <v>37589</v>
      </c>
      <c r="C214" s="43">
        <v>37591</v>
      </c>
      <c r="D214" s="43">
        <v>37621</v>
      </c>
      <c r="E214" s="44" t="s">
        <v>16</v>
      </c>
      <c r="F214" s="56">
        <v>0.19689999999999999</v>
      </c>
      <c r="G214" s="55" t="s">
        <v>16</v>
      </c>
    </row>
    <row r="215" spans="1:7" x14ac:dyDescent="0.25">
      <c r="A215" s="49">
        <v>1557</v>
      </c>
      <c r="B215" s="43">
        <v>37621</v>
      </c>
      <c r="C215" s="43">
        <v>37622</v>
      </c>
      <c r="D215" s="43">
        <v>37652</v>
      </c>
      <c r="E215" s="44" t="s">
        <v>16</v>
      </c>
      <c r="F215" s="48">
        <v>0.19639999999999999</v>
      </c>
      <c r="G215" s="55" t="s">
        <v>16</v>
      </c>
    </row>
    <row r="216" spans="1:7" x14ac:dyDescent="0.25">
      <c r="A216" s="49" t="s">
        <v>388</v>
      </c>
      <c r="B216" s="43">
        <v>37652</v>
      </c>
      <c r="C216" s="43">
        <v>37653</v>
      </c>
      <c r="D216" s="43">
        <v>37680</v>
      </c>
      <c r="E216" s="44" t="s">
        <v>16</v>
      </c>
      <c r="F216" s="48">
        <v>0.1978</v>
      </c>
      <c r="G216" s="55" t="s">
        <v>16</v>
      </c>
    </row>
    <row r="217" spans="1:7" x14ac:dyDescent="0.25">
      <c r="A217" s="49" t="s">
        <v>389</v>
      </c>
      <c r="B217" s="43">
        <v>37680</v>
      </c>
      <c r="C217" s="43">
        <v>37681</v>
      </c>
      <c r="D217" s="43">
        <v>37711</v>
      </c>
      <c r="E217" s="44" t="s">
        <v>16</v>
      </c>
      <c r="F217" s="48">
        <v>0.19489999999999999</v>
      </c>
      <c r="G217" s="55" t="s">
        <v>16</v>
      </c>
    </row>
    <row r="218" spans="1:7" x14ac:dyDescent="0.25">
      <c r="A218" s="57" t="s">
        <v>390</v>
      </c>
      <c r="B218" s="43">
        <v>37711</v>
      </c>
      <c r="C218" s="43">
        <v>37712</v>
      </c>
      <c r="D218" s="43">
        <v>37741</v>
      </c>
      <c r="E218" s="44" t="s">
        <v>16</v>
      </c>
      <c r="F218" s="48">
        <v>0.1981</v>
      </c>
      <c r="G218" s="55" t="s">
        <v>16</v>
      </c>
    </row>
    <row r="219" spans="1:7" x14ac:dyDescent="0.25">
      <c r="A219" s="49" t="s">
        <v>391</v>
      </c>
      <c r="B219" s="43">
        <v>37741</v>
      </c>
      <c r="C219" s="43">
        <v>37742</v>
      </c>
      <c r="D219" s="43">
        <v>37772</v>
      </c>
      <c r="E219" s="44" t="s">
        <v>16</v>
      </c>
      <c r="F219" s="48">
        <v>0.19889999999999999</v>
      </c>
      <c r="G219" s="55" t="s">
        <v>16</v>
      </c>
    </row>
    <row r="220" spans="1:7" x14ac:dyDescent="0.25">
      <c r="A220" s="49" t="s">
        <v>392</v>
      </c>
      <c r="B220" s="43">
        <v>37771</v>
      </c>
      <c r="C220" s="43">
        <v>37773</v>
      </c>
      <c r="D220" s="43">
        <v>37802</v>
      </c>
      <c r="E220" s="44" t="s">
        <v>16</v>
      </c>
      <c r="F220" s="48">
        <v>0.192</v>
      </c>
      <c r="G220" s="55" t="s">
        <v>16</v>
      </c>
    </row>
    <row r="221" spans="1:7" x14ac:dyDescent="0.25">
      <c r="A221" s="49" t="s">
        <v>393</v>
      </c>
      <c r="B221" s="43">
        <v>37799</v>
      </c>
      <c r="C221" s="43">
        <v>37803</v>
      </c>
      <c r="D221" s="43">
        <v>37833</v>
      </c>
      <c r="E221" s="44" t="s">
        <v>16</v>
      </c>
      <c r="F221" s="48">
        <v>0.19439999999999999</v>
      </c>
      <c r="G221" s="55" t="s">
        <v>16</v>
      </c>
    </row>
    <row r="222" spans="1:7" x14ac:dyDescent="0.25">
      <c r="A222" s="49" t="s">
        <v>394</v>
      </c>
      <c r="B222" s="43">
        <v>37833</v>
      </c>
      <c r="C222" s="43">
        <v>37834</v>
      </c>
      <c r="D222" s="43">
        <v>37864</v>
      </c>
      <c r="E222" s="44" t="s">
        <v>16</v>
      </c>
      <c r="F222" s="48">
        <v>0.1988</v>
      </c>
      <c r="G222" s="55" t="s">
        <v>16</v>
      </c>
    </row>
    <row r="223" spans="1:7" x14ac:dyDescent="0.25">
      <c r="A223" s="58" t="s">
        <v>395</v>
      </c>
      <c r="B223" s="43">
        <v>37862</v>
      </c>
      <c r="C223" s="43">
        <v>37865</v>
      </c>
      <c r="D223" s="43">
        <v>37894</v>
      </c>
      <c r="E223" s="44" t="s">
        <v>16</v>
      </c>
      <c r="F223" s="48">
        <v>0.20119999999999999</v>
      </c>
      <c r="G223" s="55" t="s">
        <v>16</v>
      </c>
    </row>
    <row r="224" spans="1:7" x14ac:dyDescent="0.25">
      <c r="A224" s="58">
        <v>1038</v>
      </c>
      <c r="B224" s="43">
        <v>37894</v>
      </c>
      <c r="C224" s="43">
        <v>37895</v>
      </c>
      <c r="D224" s="43">
        <v>37925</v>
      </c>
      <c r="E224" s="44" t="s">
        <v>16</v>
      </c>
      <c r="F224" s="48">
        <v>0.20039999999999999</v>
      </c>
      <c r="G224" s="55" t="s">
        <v>16</v>
      </c>
    </row>
    <row r="225" spans="1:7" x14ac:dyDescent="0.25">
      <c r="A225" s="58">
        <v>1152</v>
      </c>
      <c r="B225" s="43">
        <v>37925</v>
      </c>
      <c r="C225" s="43">
        <v>37926</v>
      </c>
      <c r="D225" s="43">
        <v>37955</v>
      </c>
      <c r="E225" s="44" t="s">
        <v>16</v>
      </c>
      <c r="F225" s="48">
        <v>0.19869999999999999</v>
      </c>
      <c r="G225" s="55" t="s">
        <v>16</v>
      </c>
    </row>
    <row r="226" spans="1:7" x14ac:dyDescent="0.25">
      <c r="A226" s="58">
        <v>1315</v>
      </c>
      <c r="B226" s="43">
        <v>37953</v>
      </c>
      <c r="C226" s="43">
        <v>37956</v>
      </c>
      <c r="D226" s="43">
        <v>37986</v>
      </c>
      <c r="E226" s="44" t="s">
        <v>16</v>
      </c>
      <c r="F226" s="48">
        <v>0.1981</v>
      </c>
      <c r="G226" s="55" t="s">
        <v>16</v>
      </c>
    </row>
    <row r="227" spans="1:7" x14ac:dyDescent="0.25">
      <c r="A227" s="58">
        <v>1531</v>
      </c>
      <c r="B227" s="43">
        <v>37986</v>
      </c>
      <c r="C227" s="43">
        <v>37987</v>
      </c>
      <c r="D227" s="43">
        <v>38017</v>
      </c>
      <c r="E227" s="44" t="s">
        <v>16</v>
      </c>
      <c r="F227" s="48">
        <v>0.19670000000000001</v>
      </c>
      <c r="G227" s="55" t="s">
        <v>16</v>
      </c>
    </row>
    <row r="228" spans="1:7" x14ac:dyDescent="0.25">
      <c r="A228" s="132" t="s">
        <v>396</v>
      </c>
      <c r="B228" s="133">
        <v>38016</v>
      </c>
      <c r="C228" s="133">
        <v>38018</v>
      </c>
      <c r="D228" s="133">
        <v>38046</v>
      </c>
      <c r="E228" s="134" t="s">
        <v>16</v>
      </c>
      <c r="F228" s="135">
        <v>0.19739999999999999</v>
      </c>
      <c r="G228" s="136" t="s">
        <v>16</v>
      </c>
    </row>
    <row r="229" spans="1:7" x14ac:dyDescent="0.25">
      <c r="A229" s="58" t="s">
        <v>397</v>
      </c>
      <c r="B229" s="43">
        <v>38044</v>
      </c>
      <c r="C229" s="43">
        <v>38047</v>
      </c>
      <c r="D229" s="43">
        <v>38077</v>
      </c>
      <c r="E229" s="44" t="s">
        <v>16</v>
      </c>
      <c r="F229" s="59">
        <v>0.19800000000000001</v>
      </c>
      <c r="G229" s="55" t="s">
        <v>16</v>
      </c>
    </row>
    <row r="230" spans="1:7" x14ac:dyDescent="0.25">
      <c r="A230" s="58" t="s">
        <v>398</v>
      </c>
      <c r="B230" s="43">
        <v>38077</v>
      </c>
      <c r="C230" s="43">
        <v>38078</v>
      </c>
      <c r="D230" s="43">
        <v>38107</v>
      </c>
      <c r="E230" s="44" t="s">
        <v>16</v>
      </c>
      <c r="F230" s="59">
        <v>0.1978</v>
      </c>
      <c r="G230" s="55" t="s">
        <v>16</v>
      </c>
    </row>
    <row r="231" spans="1:7" x14ac:dyDescent="0.25">
      <c r="A231" s="60">
        <v>1128</v>
      </c>
      <c r="B231" s="43">
        <v>38107</v>
      </c>
      <c r="C231" s="43">
        <v>38108</v>
      </c>
      <c r="D231" s="43">
        <v>38138</v>
      </c>
      <c r="E231" s="44" t="s">
        <v>362</v>
      </c>
      <c r="F231" s="48">
        <v>0.1971</v>
      </c>
      <c r="G231" s="51" t="s">
        <v>362</v>
      </c>
    </row>
    <row r="232" spans="1:7" x14ac:dyDescent="0.25">
      <c r="A232" s="60">
        <v>1228</v>
      </c>
      <c r="B232" s="43">
        <v>38138</v>
      </c>
      <c r="C232" s="43">
        <v>38139</v>
      </c>
      <c r="D232" s="43">
        <v>38168</v>
      </c>
      <c r="E232" s="44" t="s">
        <v>362</v>
      </c>
      <c r="F232" s="48">
        <v>0.19670000000000001</v>
      </c>
      <c r="G232" s="51" t="s">
        <v>16</v>
      </c>
    </row>
    <row r="233" spans="1:7" x14ac:dyDescent="0.25">
      <c r="A233" s="60">
        <v>1337</v>
      </c>
      <c r="B233" s="43">
        <v>38168</v>
      </c>
      <c r="C233" s="43">
        <v>38169</v>
      </c>
      <c r="D233" s="43">
        <v>38199</v>
      </c>
      <c r="E233" s="44" t="s">
        <v>362</v>
      </c>
      <c r="F233" s="61">
        <v>0.19439999999999999</v>
      </c>
      <c r="G233" s="51" t="s">
        <v>16</v>
      </c>
    </row>
    <row r="234" spans="1:7" x14ac:dyDescent="0.25">
      <c r="A234" s="60">
        <v>1438</v>
      </c>
      <c r="B234" s="43">
        <v>38198</v>
      </c>
      <c r="C234" s="43">
        <v>38200</v>
      </c>
      <c r="D234" s="43">
        <v>38230</v>
      </c>
      <c r="E234" s="44" t="s">
        <v>362</v>
      </c>
      <c r="F234" s="61">
        <v>0.1928</v>
      </c>
      <c r="G234" s="51" t="s">
        <v>16</v>
      </c>
    </row>
    <row r="235" spans="1:7" x14ac:dyDescent="0.25">
      <c r="A235" s="60">
        <v>1527</v>
      </c>
      <c r="B235" s="43">
        <v>38230</v>
      </c>
      <c r="C235" s="43">
        <v>38231</v>
      </c>
      <c r="D235" s="43">
        <v>38260</v>
      </c>
      <c r="E235" s="44" t="s">
        <v>362</v>
      </c>
      <c r="F235" s="61">
        <v>0.19500000000000001</v>
      </c>
      <c r="G235" s="51" t="s">
        <v>16</v>
      </c>
    </row>
    <row r="236" spans="1:7" x14ac:dyDescent="0.25">
      <c r="A236" s="60">
        <v>1648</v>
      </c>
      <c r="B236" s="43">
        <v>38260</v>
      </c>
      <c r="C236" s="43">
        <v>38261</v>
      </c>
      <c r="D236" s="43">
        <v>38291</v>
      </c>
      <c r="E236" s="44" t="s">
        <v>362</v>
      </c>
      <c r="F236" s="61">
        <v>0.19089999999999999</v>
      </c>
      <c r="G236" s="51" t="s">
        <v>16</v>
      </c>
    </row>
    <row r="237" spans="1:7" x14ac:dyDescent="0.25">
      <c r="A237" s="60">
        <v>1753</v>
      </c>
      <c r="B237" s="43">
        <v>38289</v>
      </c>
      <c r="C237" s="43">
        <v>38292</v>
      </c>
      <c r="D237" s="43">
        <v>38321</v>
      </c>
      <c r="E237" s="44"/>
      <c r="F237" s="61">
        <v>0.19589999999999999</v>
      </c>
      <c r="G237" s="51" t="s">
        <v>16</v>
      </c>
    </row>
    <row r="238" spans="1:7" x14ac:dyDescent="0.25">
      <c r="A238" s="60">
        <v>1890</v>
      </c>
      <c r="B238" s="43">
        <v>38321</v>
      </c>
      <c r="C238" s="43">
        <v>38322</v>
      </c>
      <c r="D238" s="43">
        <v>38352</v>
      </c>
      <c r="E238" s="44" t="s">
        <v>362</v>
      </c>
      <c r="F238" s="61">
        <v>0.19489999999999999</v>
      </c>
      <c r="G238" s="51" t="s">
        <v>16</v>
      </c>
    </row>
    <row r="239" spans="1:7" x14ac:dyDescent="0.25">
      <c r="A239" s="60">
        <v>2037</v>
      </c>
      <c r="B239" s="43">
        <v>38352</v>
      </c>
      <c r="C239" s="46">
        <v>38353</v>
      </c>
      <c r="D239" s="43">
        <v>38383</v>
      </c>
      <c r="E239" s="62" t="s">
        <v>362</v>
      </c>
      <c r="F239" s="61">
        <v>0.19450000000000001</v>
      </c>
      <c r="G239" s="51" t="s">
        <v>16</v>
      </c>
    </row>
    <row r="240" spans="1:7" ht="26.25" x14ac:dyDescent="0.25">
      <c r="A240" s="63" t="s">
        <v>399</v>
      </c>
      <c r="B240" s="43">
        <v>38384</v>
      </c>
      <c r="C240" s="43">
        <v>38384</v>
      </c>
      <c r="D240" s="43">
        <v>38411</v>
      </c>
      <c r="E240" s="44" t="s">
        <v>362</v>
      </c>
      <c r="F240" s="61">
        <v>0.19400000000000001</v>
      </c>
      <c r="G240" s="51" t="s">
        <v>16</v>
      </c>
    </row>
    <row r="241" spans="1:7" x14ac:dyDescent="0.25">
      <c r="A241" s="60" t="s">
        <v>391</v>
      </c>
      <c r="B241" s="43">
        <v>38411</v>
      </c>
      <c r="C241" s="43">
        <v>38412</v>
      </c>
      <c r="D241" s="43">
        <v>38442</v>
      </c>
      <c r="E241" s="44" t="s">
        <v>362</v>
      </c>
      <c r="F241" s="61">
        <v>0.1915</v>
      </c>
      <c r="G241" s="112" t="s">
        <v>400</v>
      </c>
    </row>
    <row r="242" spans="1:7" x14ac:dyDescent="0.25">
      <c r="A242" s="60" t="s">
        <v>401</v>
      </c>
      <c r="B242" s="43">
        <v>38442</v>
      </c>
      <c r="C242" s="43">
        <v>38443</v>
      </c>
      <c r="D242" s="43">
        <v>38472</v>
      </c>
      <c r="E242" s="44" t="s">
        <v>362</v>
      </c>
      <c r="F242" s="61">
        <v>0.19189999999999999</v>
      </c>
      <c r="G242" s="112" t="s">
        <v>400</v>
      </c>
    </row>
    <row r="243" spans="1:7" x14ac:dyDescent="0.25">
      <c r="A243" s="60" t="s">
        <v>402</v>
      </c>
      <c r="B243" s="43">
        <v>38471</v>
      </c>
      <c r="C243" s="43">
        <v>38473</v>
      </c>
      <c r="D243" s="43">
        <v>38503</v>
      </c>
      <c r="E243" s="44" t="s">
        <v>362</v>
      </c>
      <c r="F243" s="61">
        <v>0.19020000000000001</v>
      </c>
      <c r="G243" s="113" t="s">
        <v>400</v>
      </c>
    </row>
    <row r="244" spans="1:7" x14ac:dyDescent="0.25">
      <c r="A244" s="60" t="s">
        <v>403</v>
      </c>
      <c r="B244" s="43">
        <v>38503</v>
      </c>
      <c r="C244" s="46">
        <v>38504</v>
      </c>
      <c r="D244" s="43">
        <v>38533</v>
      </c>
      <c r="E244" s="62" t="s">
        <v>362</v>
      </c>
      <c r="F244" s="61">
        <v>0.1885</v>
      </c>
      <c r="G244" s="113" t="s">
        <v>400</v>
      </c>
    </row>
    <row r="245" spans="1:7" x14ac:dyDescent="0.25">
      <c r="A245" s="60" t="s">
        <v>404</v>
      </c>
      <c r="B245" s="43">
        <v>38533</v>
      </c>
      <c r="C245" s="46">
        <v>38534</v>
      </c>
      <c r="D245" s="43">
        <v>38564</v>
      </c>
      <c r="E245" s="62" t="s">
        <v>362</v>
      </c>
      <c r="F245" s="61">
        <v>0.185</v>
      </c>
      <c r="G245" s="113" t="s">
        <v>400</v>
      </c>
    </row>
    <row r="246" spans="1:7" x14ac:dyDescent="0.25">
      <c r="A246" s="60">
        <v>1101</v>
      </c>
      <c r="B246" s="43" t="s">
        <v>405</v>
      </c>
      <c r="C246" s="46">
        <v>38565</v>
      </c>
      <c r="D246" s="43">
        <v>38595</v>
      </c>
      <c r="E246" s="62" t="s">
        <v>362</v>
      </c>
      <c r="F246" s="61">
        <v>0.18240000000000001</v>
      </c>
      <c r="G246" s="113" t="s">
        <v>400</v>
      </c>
    </row>
    <row r="247" spans="1:7" x14ac:dyDescent="0.25">
      <c r="A247" s="60">
        <v>1257</v>
      </c>
      <c r="B247" s="43" t="s">
        <v>406</v>
      </c>
      <c r="C247" s="46">
        <v>38596</v>
      </c>
      <c r="D247" s="43">
        <v>38625</v>
      </c>
      <c r="E247" s="62" t="s">
        <v>362</v>
      </c>
      <c r="F247" s="61">
        <v>0.1822</v>
      </c>
      <c r="G247" s="113" t="s">
        <v>400</v>
      </c>
    </row>
    <row r="248" spans="1:7" x14ac:dyDescent="0.25">
      <c r="A248" s="60">
        <v>1487</v>
      </c>
      <c r="B248" s="43" t="s">
        <v>407</v>
      </c>
      <c r="C248" s="46">
        <v>38626</v>
      </c>
      <c r="D248" s="43">
        <v>38656</v>
      </c>
      <c r="E248" s="62" t="s">
        <v>362</v>
      </c>
      <c r="F248" s="61">
        <v>0.17929999999999999</v>
      </c>
      <c r="G248" s="113" t="s">
        <v>400</v>
      </c>
    </row>
    <row r="249" spans="1:7" x14ac:dyDescent="0.25">
      <c r="A249" s="60">
        <v>1690</v>
      </c>
      <c r="B249" s="43" t="s">
        <v>408</v>
      </c>
      <c r="C249" s="46">
        <v>38657</v>
      </c>
      <c r="D249" s="43">
        <v>38686</v>
      </c>
      <c r="E249" s="62" t="s">
        <v>362</v>
      </c>
      <c r="F249" s="61">
        <v>0.17810000000000001</v>
      </c>
      <c r="G249" s="113" t="s">
        <v>400</v>
      </c>
    </row>
    <row r="250" spans="1:7" x14ac:dyDescent="0.25">
      <c r="A250" s="60" t="s">
        <v>409</v>
      </c>
      <c r="B250" s="43" t="s">
        <v>410</v>
      </c>
      <c r="C250" s="46">
        <v>38687</v>
      </c>
      <c r="D250" s="43">
        <v>38717</v>
      </c>
      <c r="E250" s="62" t="s">
        <v>362</v>
      </c>
      <c r="F250" s="61">
        <v>0.1749</v>
      </c>
      <c r="G250" s="112" t="s">
        <v>400</v>
      </c>
    </row>
    <row r="251" spans="1:7" x14ac:dyDescent="0.25">
      <c r="A251" s="60" t="s">
        <v>390</v>
      </c>
      <c r="B251" s="43" t="s">
        <v>411</v>
      </c>
      <c r="C251" s="46">
        <v>38718</v>
      </c>
      <c r="D251" s="43">
        <v>38748</v>
      </c>
      <c r="E251" s="62" t="s">
        <v>362</v>
      </c>
      <c r="F251" s="61">
        <v>0.17349999999999999</v>
      </c>
      <c r="G251" s="112" t="s">
        <v>400</v>
      </c>
    </row>
    <row r="252" spans="1:7" x14ac:dyDescent="0.25">
      <c r="A252" s="60" t="s">
        <v>412</v>
      </c>
      <c r="B252" s="43" t="s">
        <v>413</v>
      </c>
      <c r="C252" s="46">
        <v>38749</v>
      </c>
      <c r="D252" s="43">
        <v>38776</v>
      </c>
      <c r="E252" s="62" t="s">
        <v>362</v>
      </c>
      <c r="F252" s="61">
        <v>0.17510000000000001</v>
      </c>
      <c r="G252" s="112" t="s">
        <v>400</v>
      </c>
    </row>
    <row r="253" spans="1:7" x14ac:dyDescent="0.25">
      <c r="A253" s="60" t="s">
        <v>414</v>
      </c>
      <c r="B253" s="43" t="s">
        <v>415</v>
      </c>
      <c r="C253" s="46">
        <v>38777</v>
      </c>
      <c r="D253" s="43">
        <v>38807</v>
      </c>
      <c r="E253" s="62" t="s">
        <v>362</v>
      </c>
      <c r="F253" s="61">
        <v>0.17249999999999999</v>
      </c>
      <c r="G253" s="112" t="s">
        <v>400</v>
      </c>
    </row>
    <row r="254" spans="1:7" x14ac:dyDescent="0.25">
      <c r="A254" s="60" t="s">
        <v>273</v>
      </c>
      <c r="B254" s="43" t="s">
        <v>416</v>
      </c>
      <c r="C254" s="46">
        <v>38808</v>
      </c>
      <c r="D254" s="43">
        <v>38837</v>
      </c>
      <c r="E254" s="62" t="s">
        <v>362</v>
      </c>
      <c r="F254" s="61">
        <v>0.16750000000000001</v>
      </c>
      <c r="G254" s="112" t="s">
        <v>400</v>
      </c>
    </row>
    <row r="255" spans="1:7" x14ac:dyDescent="0.25">
      <c r="A255" s="60" t="s">
        <v>417</v>
      </c>
      <c r="B255" s="43">
        <v>38837</v>
      </c>
      <c r="C255" s="46">
        <v>38838</v>
      </c>
      <c r="D255" s="43">
        <v>38868</v>
      </c>
      <c r="E255" s="62" t="s">
        <v>362</v>
      </c>
      <c r="F255" s="61">
        <v>0.16070000000000001</v>
      </c>
      <c r="G255" s="112" t="s">
        <v>400</v>
      </c>
    </row>
    <row r="256" spans="1:7" x14ac:dyDescent="0.25">
      <c r="A256" s="60" t="s">
        <v>418</v>
      </c>
      <c r="B256" s="43">
        <v>38868</v>
      </c>
      <c r="C256" s="46">
        <v>38869</v>
      </c>
      <c r="D256" s="43">
        <v>38898</v>
      </c>
      <c r="E256" s="62" t="s">
        <v>362</v>
      </c>
      <c r="F256" s="61">
        <v>0.15609999999999999</v>
      </c>
      <c r="G256" s="112" t="s">
        <v>400</v>
      </c>
    </row>
    <row r="257" spans="1:7" x14ac:dyDescent="0.25">
      <c r="A257" s="60">
        <v>1103</v>
      </c>
      <c r="B257" s="43">
        <v>38898</v>
      </c>
      <c r="C257" s="46">
        <v>38899</v>
      </c>
      <c r="D257" s="43">
        <v>38929</v>
      </c>
      <c r="E257" s="62" t="s">
        <v>362</v>
      </c>
      <c r="F257" s="61">
        <v>0.15079999999999999</v>
      </c>
      <c r="G257" s="113" t="s">
        <v>400</v>
      </c>
    </row>
    <row r="258" spans="1:7" x14ac:dyDescent="0.25">
      <c r="A258" s="60" t="s">
        <v>419</v>
      </c>
      <c r="B258" s="43">
        <v>38929</v>
      </c>
      <c r="C258" s="46">
        <v>38930</v>
      </c>
      <c r="D258" s="43">
        <v>38960</v>
      </c>
      <c r="E258" s="62" t="s">
        <v>362</v>
      </c>
      <c r="F258" s="61">
        <v>0.1502</v>
      </c>
      <c r="G258" s="113" t="s">
        <v>400</v>
      </c>
    </row>
    <row r="259" spans="1:7" x14ac:dyDescent="0.25">
      <c r="A259" s="60">
        <v>1468</v>
      </c>
      <c r="B259" s="43">
        <v>38960</v>
      </c>
      <c r="C259" s="46">
        <v>38961</v>
      </c>
      <c r="D259" s="43">
        <v>38990</v>
      </c>
      <c r="E259" s="62" t="s">
        <v>362</v>
      </c>
      <c r="F259" s="61">
        <v>0.15049999999999999</v>
      </c>
      <c r="G259" s="113" t="s">
        <v>400</v>
      </c>
    </row>
    <row r="260" spans="1:7" ht="15.75" thickBot="1" x14ac:dyDescent="0.3">
      <c r="A260" s="64">
        <v>1715</v>
      </c>
      <c r="B260" s="65">
        <v>38989</v>
      </c>
      <c r="C260" s="66">
        <v>38991</v>
      </c>
      <c r="D260" s="65">
        <v>39082</v>
      </c>
      <c r="E260" s="67" t="s">
        <v>362</v>
      </c>
      <c r="F260" s="68">
        <v>0.1507</v>
      </c>
      <c r="G260" s="114" t="s">
        <v>400</v>
      </c>
    </row>
    <row r="261" spans="1:7" ht="15.75" thickTop="1" x14ac:dyDescent="0.25">
      <c r="A261" s="69"/>
      <c r="B261" s="70"/>
      <c r="C261" s="70"/>
      <c r="D261" s="70"/>
      <c r="E261" s="71"/>
      <c r="F261" s="72"/>
      <c r="G261" s="115"/>
    </row>
    <row r="262" spans="1:7" ht="15.75" thickBot="1" x14ac:dyDescent="0.3">
      <c r="A262" s="111"/>
      <c r="B262" s="111"/>
      <c r="C262" s="111"/>
      <c r="D262" s="111"/>
      <c r="E262" s="111"/>
      <c r="F262" s="111"/>
      <c r="G262" s="111"/>
    </row>
    <row r="263" spans="1:7" ht="15.75" thickTop="1" x14ac:dyDescent="0.25">
      <c r="A263" s="401" t="s">
        <v>2</v>
      </c>
      <c r="B263" s="404" t="s">
        <v>3</v>
      </c>
      <c r="C263" s="12" t="s">
        <v>4</v>
      </c>
      <c r="D263" s="13"/>
      <c r="E263" s="12" t="s">
        <v>5</v>
      </c>
      <c r="F263" s="12"/>
      <c r="G263" s="14"/>
    </row>
    <row r="264" spans="1:7" x14ac:dyDescent="0.25">
      <c r="A264" s="402"/>
      <c r="B264" s="354"/>
      <c r="C264" s="421" t="s">
        <v>6</v>
      </c>
      <c r="D264" s="423" t="s">
        <v>7</v>
      </c>
      <c r="E264" s="353" t="s">
        <v>420</v>
      </c>
      <c r="F264" s="353" t="s">
        <v>421</v>
      </c>
      <c r="G264" s="381" t="s">
        <v>422</v>
      </c>
    </row>
    <row r="265" spans="1:7" x14ac:dyDescent="0.25">
      <c r="A265" s="403"/>
      <c r="B265" s="397"/>
      <c r="C265" s="422"/>
      <c r="D265" s="424"/>
      <c r="E265" s="355"/>
      <c r="F265" s="355"/>
      <c r="G265" s="382"/>
    </row>
    <row r="266" spans="1:7" ht="15.75" thickBot="1" x14ac:dyDescent="0.3">
      <c r="A266" s="73">
        <v>2441</v>
      </c>
      <c r="B266" s="74">
        <v>39080</v>
      </c>
      <c r="C266" s="75">
        <v>39083</v>
      </c>
      <c r="D266" s="76">
        <v>39086</v>
      </c>
      <c r="E266" s="77">
        <v>0.11070000000000001</v>
      </c>
      <c r="F266" s="78">
        <v>0.20680000000000001</v>
      </c>
      <c r="G266" s="79">
        <v>0.21390000000000001</v>
      </c>
    </row>
    <row r="267" spans="1:7" ht="16.5" thickTop="1" thickBot="1" x14ac:dyDescent="0.3">
      <c r="A267" s="80"/>
      <c r="B267" s="11"/>
      <c r="C267" s="11"/>
      <c r="D267" s="11"/>
      <c r="E267" s="11"/>
      <c r="F267" s="81"/>
      <c r="G267" s="11"/>
    </row>
    <row r="268" spans="1:7" ht="15.75" thickTop="1" x14ac:dyDescent="0.25">
      <c r="A268" s="401" t="s">
        <v>2</v>
      </c>
      <c r="B268" s="404" t="s">
        <v>3</v>
      </c>
      <c r="C268" s="12" t="s">
        <v>4</v>
      </c>
      <c r="D268" s="13"/>
      <c r="E268" s="82" t="s">
        <v>5</v>
      </c>
      <c r="F268" s="83"/>
      <c r="G268" s="84"/>
    </row>
    <row r="269" spans="1:7" x14ac:dyDescent="0.25">
      <c r="A269" s="402"/>
      <c r="B269" s="354"/>
      <c r="C269" s="398" t="s">
        <v>6</v>
      </c>
      <c r="D269" s="399" t="s">
        <v>7</v>
      </c>
      <c r="E269" s="356" t="s">
        <v>423</v>
      </c>
      <c r="F269" s="357"/>
      <c r="G269" s="409" t="s">
        <v>422</v>
      </c>
    </row>
    <row r="270" spans="1:7" x14ac:dyDescent="0.25">
      <c r="A270" s="403"/>
      <c r="B270" s="397"/>
      <c r="C270" s="369"/>
      <c r="D270" s="400"/>
      <c r="E270" s="358"/>
      <c r="F270" s="359"/>
      <c r="G270" s="382"/>
    </row>
    <row r="271" spans="1:7" ht="15.75" thickBot="1" x14ac:dyDescent="0.3">
      <c r="A271" s="73" t="s">
        <v>409</v>
      </c>
      <c r="B271" s="74">
        <v>39086</v>
      </c>
      <c r="C271" s="75">
        <v>39087</v>
      </c>
      <c r="D271" s="76">
        <v>39172</v>
      </c>
      <c r="E271" s="360">
        <v>0.13830000000000001</v>
      </c>
      <c r="F271" s="361"/>
      <c r="G271" s="79">
        <v>0.21390000000000001</v>
      </c>
    </row>
    <row r="272" spans="1:7" ht="15.75" thickTop="1" x14ac:dyDescent="0.25">
      <c r="A272" s="81"/>
      <c r="B272" s="70"/>
      <c r="C272" s="70"/>
      <c r="D272" s="70"/>
      <c r="E272" s="72"/>
      <c r="F272" s="72"/>
      <c r="G272" s="85"/>
    </row>
    <row r="273" spans="1:8" ht="15.75" x14ac:dyDescent="0.25">
      <c r="A273" s="81"/>
      <c r="B273" s="70"/>
      <c r="C273" s="70"/>
      <c r="D273" s="70"/>
      <c r="E273" s="72"/>
      <c r="F273" s="72"/>
      <c r="G273" s="85"/>
      <c r="H273" s="10"/>
    </row>
    <row r="274" spans="1:8" ht="15.75" x14ac:dyDescent="0.25">
      <c r="A274" s="81"/>
      <c r="B274" s="70"/>
      <c r="C274" s="70"/>
      <c r="D274" s="70"/>
      <c r="E274" s="72"/>
      <c r="F274" s="72"/>
      <c r="G274" s="85"/>
      <c r="H274" s="10"/>
    </row>
    <row r="275" spans="1:8" ht="15.75" x14ac:dyDescent="0.25">
      <c r="A275" s="81"/>
      <c r="B275" s="70"/>
      <c r="C275" s="70"/>
      <c r="D275" s="70"/>
      <c r="E275" s="72"/>
      <c r="F275" s="72"/>
      <c r="G275" s="85"/>
      <c r="H275" s="10"/>
    </row>
    <row r="276" spans="1:8" ht="15.75" x14ac:dyDescent="0.25">
      <c r="A276" s="81"/>
      <c r="B276" s="70"/>
      <c r="C276" s="70"/>
      <c r="D276" s="70"/>
      <c r="E276" s="72"/>
      <c r="F276" s="72"/>
      <c r="G276" s="85"/>
      <c r="H276" s="10"/>
    </row>
    <row r="277" spans="1:8" ht="15.75" x14ac:dyDescent="0.25">
      <c r="A277" s="81"/>
      <c r="B277" s="70"/>
      <c r="C277" s="70"/>
      <c r="D277" s="70"/>
      <c r="E277" s="72"/>
      <c r="F277" s="72"/>
      <c r="G277" s="85"/>
      <c r="H277" s="10"/>
    </row>
    <row r="278" spans="1:8" ht="15.75" x14ac:dyDescent="0.25">
      <c r="A278" s="81"/>
      <c r="B278" s="70"/>
      <c r="C278" s="70"/>
      <c r="D278" s="70"/>
      <c r="E278" s="72"/>
      <c r="F278" s="72"/>
      <c r="G278" s="85"/>
      <c r="H278" s="10"/>
    </row>
    <row r="279" spans="1:8" ht="15.75" x14ac:dyDescent="0.25">
      <c r="A279" s="81"/>
      <c r="B279" s="70"/>
      <c r="C279" s="70"/>
      <c r="D279" s="70"/>
      <c r="E279" s="72"/>
      <c r="F279" s="72"/>
      <c r="G279" s="85"/>
      <c r="H279" s="10"/>
    </row>
    <row r="280" spans="1:8" ht="15.75" x14ac:dyDescent="0.25">
      <c r="A280" s="81"/>
      <c r="B280" s="70"/>
      <c r="C280" s="70"/>
      <c r="D280" s="70"/>
      <c r="E280" s="72"/>
      <c r="F280" s="72"/>
      <c r="G280" s="85"/>
      <c r="H280" s="10"/>
    </row>
    <row r="281" spans="1:8" ht="15.75" x14ac:dyDescent="0.25">
      <c r="A281" s="81"/>
      <c r="B281" s="70"/>
      <c r="C281" s="70"/>
      <c r="D281" s="70"/>
      <c r="E281" s="72"/>
      <c r="F281" s="72"/>
      <c r="G281" s="85"/>
      <c r="H281" s="10"/>
    </row>
    <row r="282" spans="1:8" ht="15.75" x14ac:dyDescent="0.25">
      <c r="A282" s="81"/>
      <c r="B282" s="70"/>
      <c r="C282" s="70"/>
      <c r="D282" s="70"/>
      <c r="E282" s="72"/>
      <c r="F282" s="72"/>
      <c r="G282" s="85"/>
      <c r="H282" s="10"/>
    </row>
    <row r="283" spans="1:8" ht="15.75" x14ac:dyDescent="0.25">
      <c r="A283" s="81"/>
      <c r="B283" s="70"/>
      <c r="C283" s="70"/>
      <c r="D283" s="70"/>
      <c r="E283" s="72"/>
      <c r="F283" s="72"/>
      <c r="G283" s="85"/>
      <c r="H283" s="10"/>
    </row>
    <row r="284" spans="1:8" ht="15.75" x14ac:dyDescent="0.25">
      <c r="A284" s="81"/>
      <c r="B284" s="70"/>
      <c r="C284" s="70"/>
      <c r="D284" s="70"/>
      <c r="E284" s="72"/>
      <c r="F284" s="72"/>
      <c r="G284" s="85"/>
      <c r="H284" s="10"/>
    </row>
    <row r="285" spans="1:8" ht="15.75" x14ac:dyDescent="0.25">
      <c r="A285" s="81"/>
      <c r="B285" s="70"/>
      <c r="C285" s="70"/>
      <c r="D285" s="70"/>
      <c r="E285" s="72"/>
      <c r="F285" s="72"/>
      <c r="G285" s="85"/>
      <c r="H285" s="10"/>
    </row>
    <row r="286" spans="1:8" ht="15.75" x14ac:dyDescent="0.25">
      <c r="A286" s="81"/>
      <c r="B286" s="70"/>
      <c r="C286" s="70"/>
      <c r="D286" s="70"/>
      <c r="E286" s="72"/>
      <c r="F286" s="72"/>
      <c r="G286" s="85"/>
      <c r="H286" s="10"/>
    </row>
    <row r="287" spans="1:8" ht="16.5" thickBot="1" x14ac:dyDescent="0.3">
      <c r="A287" s="81"/>
      <c r="B287" s="70"/>
      <c r="C287" s="70"/>
      <c r="D287" s="70"/>
      <c r="E287" s="72"/>
      <c r="F287" s="72"/>
      <c r="G287" s="85"/>
      <c r="H287" s="10"/>
    </row>
    <row r="288" spans="1:8" ht="15.75" thickTop="1" x14ac:dyDescent="0.25">
      <c r="A288" s="393" t="s">
        <v>2</v>
      </c>
      <c r="B288" s="396" t="s">
        <v>3</v>
      </c>
      <c r="C288" s="86" t="s">
        <v>4</v>
      </c>
      <c r="D288" s="87"/>
      <c r="E288" s="383" t="s">
        <v>5</v>
      </c>
      <c r="F288" s="384"/>
      <c r="G288" s="384"/>
      <c r="H288" s="385"/>
    </row>
    <row r="289" spans="1:9" ht="15.75" x14ac:dyDescent="0.25">
      <c r="A289" s="394"/>
      <c r="B289" s="354"/>
      <c r="C289" s="398" t="s">
        <v>6</v>
      </c>
      <c r="D289" s="399" t="s">
        <v>7</v>
      </c>
      <c r="E289" s="362" t="s">
        <v>424</v>
      </c>
      <c r="F289" s="363"/>
      <c r="G289" s="391" t="s">
        <v>425</v>
      </c>
      <c r="H289" s="381" t="s">
        <v>426</v>
      </c>
      <c r="I289" s="8"/>
    </row>
    <row r="290" spans="1:9" ht="15.75" x14ac:dyDescent="0.25">
      <c r="A290" s="395"/>
      <c r="B290" s="397"/>
      <c r="C290" s="369"/>
      <c r="D290" s="400"/>
      <c r="E290" s="364"/>
      <c r="F290" s="365"/>
      <c r="G290" s="392"/>
      <c r="H290" s="382"/>
      <c r="I290" s="8"/>
    </row>
    <row r="291" spans="1:9" ht="15.75" x14ac:dyDescent="0.25">
      <c r="A291" s="88" t="s">
        <v>427</v>
      </c>
      <c r="B291" s="89">
        <v>39171</v>
      </c>
      <c r="C291" s="90">
        <v>39173</v>
      </c>
      <c r="D291" s="91">
        <v>39263</v>
      </c>
      <c r="E291" s="386">
        <v>0.16750000000000001</v>
      </c>
      <c r="F291" s="387"/>
      <c r="G291" s="148"/>
      <c r="H291" s="152"/>
      <c r="I291" s="8"/>
    </row>
    <row r="292" spans="1:9" ht="15.75" x14ac:dyDescent="0.25">
      <c r="A292" s="92" t="s">
        <v>427</v>
      </c>
      <c r="B292" s="89">
        <v>39171</v>
      </c>
      <c r="C292" s="90">
        <v>39173</v>
      </c>
      <c r="D292" s="89">
        <v>39538</v>
      </c>
      <c r="E292" s="412"/>
      <c r="F292" s="413"/>
      <c r="G292" s="153">
        <v>0.22620000000000001</v>
      </c>
      <c r="H292" s="152"/>
      <c r="I292" s="8"/>
    </row>
    <row r="293" spans="1:9" ht="15.75" x14ac:dyDescent="0.25">
      <c r="A293" s="93" t="s">
        <v>428</v>
      </c>
      <c r="B293" s="94">
        <v>39262</v>
      </c>
      <c r="C293" s="95">
        <v>39264</v>
      </c>
      <c r="D293" s="94">
        <v>39355</v>
      </c>
      <c r="E293" s="417">
        <v>0.19009999999999999</v>
      </c>
      <c r="F293" s="418"/>
      <c r="G293" s="154"/>
      <c r="H293" s="152"/>
      <c r="I293" s="8"/>
    </row>
    <row r="294" spans="1:9" ht="15.75" x14ac:dyDescent="0.25">
      <c r="A294" s="96" t="s">
        <v>429</v>
      </c>
      <c r="B294" s="97">
        <v>39353</v>
      </c>
      <c r="C294" s="98">
        <v>39356</v>
      </c>
      <c r="D294" s="97">
        <v>39447</v>
      </c>
      <c r="E294" s="416">
        <v>0.21260000000000001</v>
      </c>
      <c r="F294" s="380"/>
      <c r="G294" s="155"/>
      <c r="H294" s="152"/>
      <c r="I294" s="8"/>
    </row>
    <row r="295" spans="1:9" ht="15.75" x14ac:dyDescent="0.25">
      <c r="A295" s="99" t="s">
        <v>430</v>
      </c>
      <c r="B295" s="100">
        <v>39444</v>
      </c>
      <c r="C295" s="101">
        <v>39448</v>
      </c>
      <c r="D295" s="100">
        <v>39538</v>
      </c>
      <c r="E295" s="414">
        <v>0.21829999999999999</v>
      </c>
      <c r="F295" s="415"/>
      <c r="G295" s="156"/>
      <c r="H295" s="152"/>
      <c r="I295" s="8"/>
    </row>
    <row r="296" spans="1:9" ht="15.75" x14ac:dyDescent="0.25">
      <c r="A296" s="88" t="s">
        <v>431</v>
      </c>
      <c r="B296" s="102">
        <v>39538</v>
      </c>
      <c r="C296" s="102">
        <v>39539</v>
      </c>
      <c r="D296" s="102">
        <v>39629</v>
      </c>
      <c r="E296" s="411">
        <v>0.21920000000000001</v>
      </c>
      <c r="F296" s="353"/>
      <c r="G296" s="157"/>
      <c r="H296" s="152"/>
      <c r="I296" s="8"/>
    </row>
    <row r="297" spans="1:9" ht="15.75" x14ac:dyDescent="0.25">
      <c r="A297" s="104" t="s">
        <v>432</v>
      </c>
      <c r="B297" s="105">
        <v>39626</v>
      </c>
      <c r="C297" s="105">
        <v>39630</v>
      </c>
      <c r="D297" s="105">
        <v>39721</v>
      </c>
      <c r="E297" s="372">
        <v>0.21510000000000001</v>
      </c>
      <c r="F297" s="373"/>
      <c r="G297" s="158"/>
      <c r="H297" s="152"/>
      <c r="I297" s="8"/>
    </row>
    <row r="298" spans="1:9" ht="15.75" x14ac:dyDescent="0.25">
      <c r="A298" s="104" t="s">
        <v>433</v>
      </c>
      <c r="B298" s="105">
        <v>39721</v>
      </c>
      <c r="C298" s="105">
        <v>39722</v>
      </c>
      <c r="D298" s="105">
        <v>39813</v>
      </c>
      <c r="E298" s="405">
        <v>0.2102</v>
      </c>
      <c r="F298" s="406"/>
      <c r="G298" s="150"/>
      <c r="H298" s="152"/>
      <c r="I298" s="8"/>
    </row>
    <row r="299" spans="1:9" ht="15.75" x14ac:dyDescent="0.25">
      <c r="A299" s="104" t="s">
        <v>434</v>
      </c>
      <c r="B299" s="105">
        <v>39812</v>
      </c>
      <c r="C299" s="105">
        <v>39814</v>
      </c>
      <c r="D299" s="105">
        <v>39903</v>
      </c>
      <c r="E299" s="405">
        <v>0.20469999999999999</v>
      </c>
      <c r="F299" s="406"/>
      <c r="G299" s="149"/>
      <c r="H299" s="152"/>
      <c r="I299" s="8"/>
    </row>
    <row r="300" spans="1:9" ht="15.75" x14ac:dyDescent="0.25">
      <c r="A300" s="107" t="s">
        <v>348</v>
      </c>
      <c r="B300" s="105">
        <v>39903</v>
      </c>
      <c r="C300" s="105">
        <v>39904</v>
      </c>
      <c r="D300" s="105">
        <v>39994</v>
      </c>
      <c r="E300" s="405">
        <v>0.20280000000000001</v>
      </c>
      <c r="F300" s="406"/>
      <c r="G300" s="150"/>
      <c r="H300" s="152"/>
      <c r="I300" s="8"/>
    </row>
    <row r="301" spans="1:9" ht="15.75" x14ac:dyDescent="0.25">
      <c r="A301" s="88" t="s">
        <v>435</v>
      </c>
      <c r="B301" s="108">
        <v>39994</v>
      </c>
      <c r="C301" s="108">
        <v>39995</v>
      </c>
      <c r="D301" s="108">
        <v>40086</v>
      </c>
      <c r="E301" s="410">
        <v>0.1865</v>
      </c>
      <c r="F301" s="354"/>
      <c r="G301" s="151"/>
      <c r="H301" s="152"/>
      <c r="I301" s="8"/>
    </row>
    <row r="302" spans="1:9" ht="15.75" x14ac:dyDescent="0.25">
      <c r="A302" s="88">
        <v>1486</v>
      </c>
      <c r="B302" s="105">
        <v>40086</v>
      </c>
      <c r="C302" s="105">
        <v>40087</v>
      </c>
      <c r="D302" s="105">
        <v>40178</v>
      </c>
      <c r="E302" s="405">
        <v>0.17280000000000001</v>
      </c>
      <c r="F302" s="406"/>
      <c r="G302" s="151"/>
      <c r="H302" s="152"/>
      <c r="I302" s="8"/>
    </row>
    <row r="303" spans="1:9" ht="15.75" x14ac:dyDescent="0.25">
      <c r="A303" s="104">
        <v>2039</v>
      </c>
      <c r="B303" s="105">
        <v>40177</v>
      </c>
      <c r="C303" s="105">
        <v>40179</v>
      </c>
      <c r="D303" s="105">
        <v>40268</v>
      </c>
      <c r="E303" s="405">
        <v>0.16139999999999999</v>
      </c>
      <c r="F303" s="406"/>
      <c r="G303" s="151"/>
      <c r="H303" s="152"/>
      <c r="I303" s="8"/>
    </row>
    <row r="304" spans="1:9" ht="15.75" x14ac:dyDescent="0.25">
      <c r="A304" s="107" t="s">
        <v>436</v>
      </c>
      <c r="B304" s="108">
        <v>40267</v>
      </c>
      <c r="C304" s="108">
        <v>40269</v>
      </c>
      <c r="D304" s="108">
        <v>40359</v>
      </c>
      <c r="E304" s="410">
        <v>0.15310000000000001</v>
      </c>
      <c r="F304" s="354"/>
      <c r="G304" s="151"/>
      <c r="H304" s="152"/>
      <c r="I304" s="8"/>
    </row>
    <row r="305" spans="1:9" ht="15.75" x14ac:dyDescent="0.25">
      <c r="A305" s="88">
        <v>1311</v>
      </c>
      <c r="B305" s="102">
        <v>40359</v>
      </c>
      <c r="C305" s="102">
        <v>40360</v>
      </c>
      <c r="D305" s="102">
        <v>40451</v>
      </c>
      <c r="E305" s="411">
        <v>0.14940000000000001</v>
      </c>
      <c r="F305" s="353"/>
      <c r="G305" s="151"/>
      <c r="H305" s="152"/>
      <c r="I305" s="8"/>
    </row>
    <row r="306" spans="1:9" ht="15.75" x14ac:dyDescent="0.25">
      <c r="A306" s="88">
        <v>1920</v>
      </c>
      <c r="B306" s="109">
        <v>40451</v>
      </c>
      <c r="C306" s="109">
        <v>40452</v>
      </c>
      <c r="D306" s="109">
        <v>40543</v>
      </c>
      <c r="E306" s="407">
        <v>0.1421</v>
      </c>
      <c r="F306" s="408"/>
      <c r="G306" s="166">
        <v>0.24590000000000001</v>
      </c>
      <c r="H306" s="152"/>
      <c r="I306" s="8"/>
    </row>
    <row r="307" spans="1:9" ht="15.75" x14ac:dyDescent="0.25">
      <c r="A307" s="88">
        <v>2476</v>
      </c>
      <c r="B307" s="109">
        <v>40542</v>
      </c>
      <c r="C307" s="109">
        <v>40544</v>
      </c>
      <c r="D307" s="109">
        <v>40633</v>
      </c>
      <c r="E307" s="407">
        <v>0.15609999999999999</v>
      </c>
      <c r="F307" s="408"/>
      <c r="G307" s="166">
        <v>0.26590000000000003</v>
      </c>
      <c r="H307" s="152"/>
      <c r="I307" s="8"/>
    </row>
    <row r="308" spans="1:9" ht="15.75" x14ac:dyDescent="0.25">
      <c r="A308" s="88" t="s">
        <v>437</v>
      </c>
      <c r="B308" s="105">
        <v>40633</v>
      </c>
      <c r="C308" s="105">
        <v>40634</v>
      </c>
      <c r="D308" s="105">
        <v>40724</v>
      </c>
      <c r="E308" s="407">
        <v>0.1769</v>
      </c>
      <c r="F308" s="408"/>
      <c r="G308" s="106">
        <v>0.29330000000000001</v>
      </c>
      <c r="H308" s="152"/>
      <c r="I308" s="8"/>
    </row>
    <row r="309" spans="1:9" ht="15.75" x14ac:dyDescent="0.25">
      <c r="A309" s="88">
        <v>1047</v>
      </c>
      <c r="B309" s="102">
        <v>40724</v>
      </c>
      <c r="C309" s="102">
        <v>40725</v>
      </c>
      <c r="D309" s="102">
        <v>40816</v>
      </c>
      <c r="E309" s="407">
        <v>0.18629999999999999</v>
      </c>
      <c r="F309" s="408"/>
      <c r="G309" s="103">
        <v>0.32329999999999998</v>
      </c>
      <c r="H309" s="152"/>
      <c r="I309" s="8"/>
    </row>
    <row r="310" spans="1:9" ht="15.75" x14ac:dyDescent="0.25">
      <c r="A310" s="88">
        <v>1684</v>
      </c>
      <c r="B310" s="102">
        <v>40816</v>
      </c>
      <c r="C310" s="102">
        <v>40817</v>
      </c>
      <c r="D310" s="102">
        <v>40908</v>
      </c>
      <c r="E310" s="407">
        <v>0.19389999999999999</v>
      </c>
      <c r="F310" s="408"/>
      <c r="G310" s="110"/>
      <c r="H310" s="152"/>
      <c r="I310" s="8"/>
    </row>
    <row r="311" spans="1:9" ht="15.75" x14ac:dyDescent="0.25">
      <c r="A311" s="117">
        <v>1684</v>
      </c>
      <c r="B311" s="120">
        <v>40816</v>
      </c>
      <c r="C311" s="120">
        <v>40817</v>
      </c>
      <c r="D311" s="120">
        <v>41182</v>
      </c>
      <c r="E311" s="374"/>
      <c r="F311" s="375"/>
      <c r="G311" s="165">
        <v>0.33450000000000002</v>
      </c>
      <c r="H311" s="152"/>
      <c r="I311" s="8"/>
    </row>
    <row r="312" spans="1:9" ht="15.75" x14ac:dyDescent="0.25">
      <c r="A312" s="121" t="s">
        <v>438</v>
      </c>
      <c r="B312" s="118">
        <v>40905</v>
      </c>
      <c r="C312" s="108">
        <v>40909</v>
      </c>
      <c r="D312" s="119">
        <v>40999</v>
      </c>
      <c r="E312" s="339">
        <v>0.19919999999999999</v>
      </c>
      <c r="F312" s="340"/>
      <c r="G312" s="159"/>
      <c r="H312" s="152"/>
      <c r="I312" s="8"/>
    </row>
    <row r="313" spans="1:9" ht="15.75" x14ac:dyDescent="0.25">
      <c r="A313" s="137" t="s">
        <v>439</v>
      </c>
      <c r="B313" s="138">
        <v>40998</v>
      </c>
      <c r="C313" s="102">
        <v>41000</v>
      </c>
      <c r="D313" s="139">
        <v>41090</v>
      </c>
      <c r="E313" s="376">
        <v>0.20519999999999999</v>
      </c>
      <c r="F313" s="377"/>
      <c r="G313" s="160"/>
      <c r="H313" s="152"/>
      <c r="I313" s="8"/>
    </row>
    <row r="314" spans="1:9" ht="15.75" x14ac:dyDescent="0.25">
      <c r="A314" s="93" t="s">
        <v>440</v>
      </c>
      <c r="B314" s="91">
        <v>41089</v>
      </c>
      <c r="C314" s="120">
        <v>41091</v>
      </c>
      <c r="D314" s="140">
        <v>41182</v>
      </c>
      <c r="E314" s="339">
        <v>0.20860000000000001</v>
      </c>
      <c r="F314" s="340"/>
      <c r="G314" s="161"/>
      <c r="H314" s="152"/>
      <c r="I314" s="8"/>
    </row>
    <row r="315" spans="1:9" ht="15.75" x14ac:dyDescent="0.25">
      <c r="A315" s="137">
        <v>1528</v>
      </c>
      <c r="B315" s="141">
        <v>41180</v>
      </c>
      <c r="C315" s="109">
        <v>41183</v>
      </c>
      <c r="D315" s="142">
        <v>41274</v>
      </c>
      <c r="E315" s="339">
        <v>0.2089</v>
      </c>
      <c r="F315" s="340"/>
      <c r="G315" s="161"/>
      <c r="H315" s="152"/>
      <c r="I315" s="8"/>
    </row>
    <row r="316" spans="1:9" ht="15.75" x14ac:dyDescent="0.25">
      <c r="A316" s="137">
        <v>1528</v>
      </c>
      <c r="B316" s="141">
        <v>41180</v>
      </c>
      <c r="C316" s="109">
        <v>41183</v>
      </c>
      <c r="D316" s="142">
        <v>41547</v>
      </c>
      <c r="E316" s="370"/>
      <c r="F316" s="371"/>
      <c r="G316" s="162">
        <v>0.35630000000000001</v>
      </c>
      <c r="H316" s="152"/>
      <c r="I316" s="8"/>
    </row>
    <row r="317" spans="1:9" ht="15.75" x14ac:dyDescent="0.25">
      <c r="A317" s="137" t="s">
        <v>441</v>
      </c>
      <c r="B317" s="141">
        <v>41271</v>
      </c>
      <c r="C317" s="109">
        <v>41275</v>
      </c>
      <c r="D317" s="142">
        <v>41364</v>
      </c>
      <c r="E317" s="425">
        <v>0.20749999999999999</v>
      </c>
      <c r="F317" s="426"/>
      <c r="G317" s="163"/>
      <c r="H317" s="152"/>
      <c r="I317" s="8"/>
    </row>
    <row r="318" spans="1:9" ht="15.75" x14ac:dyDescent="0.25">
      <c r="A318" s="137" t="s">
        <v>442</v>
      </c>
      <c r="B318" s="141">
        <v>41360</v>
      </c>
      <c r="C318" s="109">
        <v>41365</v>
      </c>
      <c r="D318" s="142">
        <v>41455</v>
      </c>
      <c r="E318" s="417">
        <v>0.20830000000000001</v>
      </c>
      <c r="F318" s="427"/>
      <c r="G318" s="163"/>
      <c r="H318" s="152"/>
      <c r="I318" s="8"/>
    </row>
    <row r="319" spans="1:9" ht="15.75" x14ac:dyDescent="0.25">
      <c r="A319" s="93" t="s">
        <v>443</v>
      </c>
      <c r="B319" s="91">
        <v>41453</v>
      </c>
      <c r="C319" s="120">
        <v>41456</v>
      </c>
      <c r="D319" s="140">
        <v>41547</v>
      </c>
      <c r="E319" s="339">
        <v>0.2034</v>
      </c>
      <c r="F319" s="340"/>
      <c r="G319" s="161"/>
      <c r="H319" s="152"/>
      <c r="I319" s="8"/>
    </row>
    <row r="320" spans="1:9" ht="15.75" x14ac:dyDescent="0.25">
      <c r="A320" s="137" t="s">
        <v>444</v>
      </c>
      <c r="B320" s="91">
        <v>41547</v>
      </c>
      <c r="C320" s="120">
        <v>41548</v>
      </c>
      <c r="D320" s="142">
        <v>41639</v>
      </c>
      <c r="E320" s="339">
        <v>0.19850000000000001</v>
      </c>
      <c r="F320" s="340"/>
      <c r="G320" s="161"/>
      <c r="H320" s="152"/>
      <c r="I320" s="8"/>
    </row>
    <row r="321" spans="1:9" ht="15.75" x14ac:dyDescent="0.25">
      <c r="A321" s="93" t="s">
        <v>444</v>
      </c>
      <c r="B321" s="91">
        <v>41547</v>
      </c>
      <c r="C321" s="120">
        <v>41548</v>
      </c>
      <c r="D321" s="140">
        <v>41912</v>
      </c>
      <c r="E321" s="341"/>
      <c r="F321" s="342"/>
      <c r="G321" s="147">
        <v>0.3412</v>
      </c>
      <c r="H321" s="152"/>
      <c r="I321" s="8"/>
    </row>
    <row r="322" spans="1:9" ht="15.75" x14ac:dyDescent="0.25">
      <c r="A322" s="93" t="s">
        <v>445</v>
      </c>
      <c r="B322" s="91">
        <v>41638</v>
      </c>
      <c r="C322" s="120">
        <v>41640</v>
      </c>
      <c r="D322" s="142">
        <v>41729</v>
      </c>
      <c r="E322" s="339">
        <v>0.19650000000000001</v>
      </c>
      <c r="F322" s="340"/>
      <c r="G322" s="163"/>
      <c r="H322" s="152"/>
      <c r="I322" s="8"/>
    </row>
    <row r="323" spans="1:9" ht="15.75" x14ac:dyDescent="0.25">
      <c r="A323" s="93" t="s">
        <v>446</v>
      </c>
      <c r="B323" s="91">
        <v>41729</v>
      </c>
      <c r="C323" s="120">
        <v>41730</v>
      </c>
      <c r="D323" s="140">
        <v>41820</v>
      </c>
      <c r="E323" s="339">
        <v>0.1963</v>
      </c>
      <c r="F323" s="340"/>
      <c r="G323" s="161"/>
      <c r="H323" s="152"/>
      <c r="I323" s="8"/>
    </row>
    <row r="324" spans="1:9" ht="15.75" x14ac:dyDescent="0.25">
      <c r="A324" s="143">
        <v>1041</v>
      </c>
      <c r="B324" s="144">
        <v>41817</v>
      </c>
      <c r="C324" s="145">
        <v>41821</v>
      </c>
      <c r="D324" s="146">
        <v>41912</v>
      </c>
      <c r="E324" s="368">
        <v>0.1933</v>
      </c>
      <c r="F324" s="369"/>
      <c r="G324" s="164"/>
      <c r="H324" s="152"/>
      <c r="I324" s="8"/>
    </row>
    <row r="325" spans="1:9" ht="15.75" x14ac:dyDescent="0.25">
      <c r="A325" s="93" t="s">
        <v>447</v>
      </c>
      <c r="B325" s="144">
        <v>41912</v>
      </c>
      <c r="C325" s="145">
        <v>41913</v>
      </c>
      <c r="D325" s="146">
        <v>42004</v>
      </c>
      <c r="E325" s="368">
        <v>0.19170000000000001</v>
      </c>
      <c r="F325" s="369"/>
      <c r="G325" s="161"/>
      <c r="H325" s="152"/>
      <c r="I325" s="8"/>
    </row>
    <row r="326" spans="1:9" x14ac:dyDescent="0.25">
      <c r="A326" s="93" t="s">
        <v>447</v>
      </c>
      <c r="B326" s="91">
        <v>41912</v>
      </c>
      <c r="C326" s="120">
        <v>41913</v>
      </c>
      <c r="D326" s="140">
        <v>42277</v>
      </c>
      <c r="E326" s="341"/>
      <c r="F326" s="342"/>
      <c r="G326" s="147">
        <v>0.34810000000000002</v>
      </c>
      <c r="H326" s="152"/>
      <c r="I326" s="116"/>
    </row>
    <row r="327" spans="1:9" x14ac:dyDescent="0.25">
      <c r="A327" s="96">
        <v>2259</v>
      </c>
      <c r="B327" s="167">
        <v>41995</v>
      </c>
      <c r="C327" s="108">
        <v>41995</v>
      </c>
      <c r="D327" s="168">
        <v>42277</v>
      </c>
      <c r="E327" s="366"/>
      <c r="F327" s="367"/>
      <c r="G327" s="163"/>
      <c r="H327" s="169">
        <v>0.3196</v>
      </c>
      <c r="I327" s="116"/>
    </row>
    <row r="328" spans="1:9" x14ac:dyDescent="0.25">
      <c r="A328" s="93">
        <v>2359</v>
      </c>
      <c r="B328" s="91">
        <v>42003</v>
      </c>
      <c r="C328" s="120">
        <v>42005</v>
      </c>
      <c r="D328" s="140">
        <v>42094</v>
      </c>
      <c r="E328" s="339">
        <v>0.19209999999999999</v>
      </c>
      <c r="F328" s="340"/>
      <c r="G328" s="161"/>
      <c r="H328" s="170"/>
      <c r="I328" s="116"/>
    </row>
    <row r="329" spans="1:9" x14ac:dyDescent="0.25">
      <c r="A329" s="137" t="s">
        <v>448</v>
      </c>
      <c r="B329" s="141">
        <v>42093</v>
      </c>
      <c r="C329" s="109">
        <v>42095</v>
      </c>
      <c r="D329" s="142">
        <v>42185</v>
      </c>
      <c r="E329" s="339">
        <v>0.19370000000000001</v>
      </c>
      <c r="F329" s="340"/>
      <c r="G329" s="163"/>
      <c r="H329" s="170"/>
      <c r="I329" s="116"/>
    </row>
    <row r="330" spans="1:9" x14ac:dyDescent="0.25">
      <c r="A330" s="93" t="s">
        <v>449</v>
      </c>
      <c r="B330" s="91">
        <v>42185</v>
      </c>
      <c r="C330" s="120">
        <v>42186</v>
      </c>
      <c r="D330" s="140">
        <v>42277</v>
      </c>
      <c r="E330" s="339">
        <v>0.19259999999999999</v>
      </c>
      <c r="F330" s="340"/>
      <c r="G330" s="161"/>
      <c r="H330" s="152"/>
      <c r="I330" s="116"/>
    </row>
    <row r="331" spans="1:9" x14ac:dyDescent="0.25">
      <c r="A331" s="96">
        <v>1341</v>
      </c>
      <c r="B331" s="91">
        <v>42276</v>
      </c>
      <c r="C331" s="120">
        <v>42278</v>
      </c>
      <c r="D331" s="146">
        <v>42369</v>
      </c>
      <c r="E331" s="339">
        <v>0.1933</v>
      </c>
      <c r="F331" s="340"/>
      <c r="G331" s="171"/>
      <c r="H331" s="172"/>
      <c r="I331" s="116"/>
    </row>
    <row r="332" spans="1:9" x14ac:dyDescent="0.25">
      <c r="A332" s="137">
        <v>1341</v>
      </c>
      <c r="B332" s="91">
        <v>42276</v>
      </c>
      <c r="C332" s="120">
        <v>42278</v>
      </c>
      <c r="D332" s="140">
        <v>42643</v>
      </c>
      <c r="E332" s="341"/>
      <c r="F332" s="342"/>
      <c r="G332" s="147">
        <v>0.35420000000000001</v>
      </c>
      <c r="H332" s="170"/>
      <c r="I332" s="116"/>
    </row>
    <row r="333" spans="1:9" x14ac:dyDescent="0.25">
      <c r="A333" s="137">
        <v>1341</v>
      </c>
      <c r="B333" s="141">
        <v>42276</v>
      </c>
      <c r="C333" s="109">
        <v>42278</v>
      </c>
      <c r="D333" s="142">
        <v>42643</v>
      </c>
      <c r="E333" s="173"/>
      <c r="F333" s="174"/>
      <c r="G333" s="161"/>
      <c r="H333" s="175">
        <v>0.34770000000000001</v>
      </c>
      <c r="I333" s="116"/>
    </row>
    <row r="334" spans="1:9" x14ac:dyDescent="0.25">
      <c r="A334" s="93">
        <v>1788</v>
      </c>
      <c r="B334" s="91">
        <v>42366</v>
      </c>
      <c r="C334" s="120">
        <v>42370</v>
      </c>
      <c r="D334" s="140">
        <v>42460</v>
      </c>
      <c r="E334" s="339">
        <v>0.1968</v>
      </c>
      <c r="F334" s="340"/>
      <c r="G334" s="161"/>
      <c r="H334" s="170"/>
      <c r="I334" s="116"/>
    </row>
    <row r="335" spans="1:9" x14ac:dyDescent="0.25">
      <c r="A335" s="137" t="s">
        <v>450</v>
      </c>
      <c r="B335" s="141">
        <v>42458</v>
      </c>
      <c r="C335" s="109">
        <v>42461</v>
      </c>
      <c r="D335" s="142">
        <v>42551</v>
      </c>
      <c r="E335" s="339">
        <v>0.2054</v>
      </c>
      <c r="F335" s="340"/>
      <c r="G335" s="171"/>
      <c r="H335" s="176"/>
      <c r="I335" s="116"/>
    </row>
    <row r="336" spans="1:9" x14ac:dyDescent="0.25">
      <c r="A336" s="137" t="s">
        <v>451</v>
      </c>
      <c r="B336" s="141">
        <v>42549</v>
      </c>
      <c r="C336" s="109">
        <v>42552</v>
      </c>
      <c r="D336" s="142">
        <v>42643</v>
      </c>
      <c r="E336" s="339">
        <v>0.21340000000000001</v>
      </c>
      <c r="F336" s="340"/>
      <c r="G336" s="171"/>
      <c r="H336" s="176"/>
      <c r="I336" s="116"/>
    </row>
    <row r="337" spans="1:39" x14ac:dyDescent="0.25">
      <c r="A337" s="93">
        <v>1233</v>
      </c>
      <c r="B337" s="91">
        <v>42642</v>
      </c>
      <c r="C337" s="120">
        <v>42644</v>
      </c>
      <c r="D337" s="140">
        <v>42735</v>
      </c>
      <c r="E337" s="339">
        <v>0.21990000000000001</v>
      </c>
      <c r="F337" s="340"/>
      <c r="G337" s="161"/>
      <c r="H337" s="170"/>
      <c r="I337" s="116"/>
    </row>
    <row r="338" spans="1:39" x14ac:dyDescent="0.25">
      <c r="A338" s="137">
        <v>1233</v>
      </c>
      <c r="B338" s="91">
        <v>42642</v>
      </c>
      <c r="C338" s="109">
        <v>42644</v>
      </c>
      <c r="D338" s="142">
        <v>43008</v>
      </c>
      <c r="E338" s="341"/>
      <c r="F338" s="342"/>
      <c r="G338" s="147">
        <v>0.36749999999999999</v>
      </c>
      <c r="H338" s="176"/>
      <c r="I338" s="116"/>
    </row>
    <row r="339" spans="1:39" x14ac:dyDescent="0.25">
      <c r="A339" s="137">
        <v>1233</v>
      </c>
      <c r="B339" s="91">
        <v>42642</v>
      </c>
      <c r="C339" s="109">
        <v>42644</v>
      </c>
      <c r="D339" s="142">
        <v>43008</v>
      </c>
      <c r="E339" s="341"/>
      <c r="F339" s="342"/>
      <c r="G339" s="171"/>
      <c r="H339" s="147">
        <v>0.35470000000000002</v>
      </c>
      <c r="I339" s="116"/>
    </row>
    <row r="340" spans="1:39" ht="15.75" thickBot="1" x14ac:dyDescent="0.3">
      <c r="A340" s="181">
        <v>1612</v>
      </c>
      <c r="B340" s="76">
        <v>42730</v>
      </c>
      <c r="C340" s="177">
        <v>42736</v>
      </c>
      <c r="D340" s="178">
        <v>42825</v>
      </c>
      <c r="E340" s="419">
        <v>0.22339999999999999</v>
      </c>
      <c r="F340" s="420"/>
      <c r="G340" s="179"/>
      <c r="H340" s="180"/>
      <c r="I340" s="116"/>
    </row>
    <row r="341" spans="1:39" ht="16.5" thickTop="1" x14ac:dyDescent="0.25">
      <c r="A341" s="238" t="s">
        <v>469</v>
      </c>
      <c r="B341" s="239">
        <v>42822</v>
      </c>
      <c r="C341" s="240">
        <v>42826</v>
      </c>
      <c r="D341" s="241">
        <v>42916</v>
      </c>
      <c r="E341" s="343">
        <v>0.2233</v>
      </c>
      <c r="F341" s="344"/>
      <c r="G341" s="242"/>
      <c r="H341" s="243"/>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row>
    <row r="342" spans="1:39" ht="15.75" customHeight="1" x14ac:dyDescent="0.25">
      <c r="A342" s="238" t="s">
        <v>470</v>
      </c>
      <c r="B342" s="239">
        <v>42916</v>
      </c>
      <c r="C342" s="240">
        <v>42917</v>
      </c>
      <c r="D342" s="241">
        <v>43008</v>
      </c>
      <c r="E342" s="343">
        <v>0.2198</v>
      </c>
      <c r="F342" s="344"/>
      <c r="G342" s="242"/>
      <c r="H342" s="243"/>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row>
    <row r="343" spans="1:39" ht="15.75" x14ac:dyDescent="0.25">
      <c r="A343" s="238">
        <v>1155</v>
      </c>
      <c r="B343" s="239">
        <v>42977</v>
      </c>
      <c r="C343" s="240">
        <v>42979</v>
      </c>
      <c r="D343" s="241">
        <v>43008</v>
      </c>
      <c r="E343" s="343">
        <v>0.21479999999999999</v>
      </c>
      <c r="F343" s="344"/>
      <c r="G343" s="242"/>
      <c r="H343" s="243"/>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row>
    <row r="344" spans="1:39" ht="15.75" x14ac:dyDescent="0.25">
      <c r="A344" s="244" t="s">
        <v>471</v>
      </c>
      <c r="B344" s="239">
        <v>43007</v>
      </c>
      <c r="C344" s="240">
        <v>43009</v>
      </c>
      <c r="D344" s="241">
        <v>43039</v>
      </c>
      <c r="E344" s="343">
        <v>0.21149999999999999</v>
      </c>
      <c r="F344" s="344"/>
      <c r="G344" s="245"/>
      <c r="H344" s="243"/>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row>
    <row r="345" spans="1:39" ht="15.75" x14ac:dyDescent="0.25">
      <c r="A345" s="244" t="s">
        <v>471</v>
      </c>
      <c r="B345" s="239">
        <v>43007</v>
      </c>
      <c r="C345" s="240">
        <v>43009</v>
      </c>
      <c r="D345" s="241">
        <v>43100</v>
      </c>
      <c r="E345" s="378"/>
      <c r="F345" s="379"/>
      <c r="G345" s="246">
        <v>0.36759999999999998</v>
      </c>
      <c r="H345" s="243"/>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row>
    <row r="346" spans="1:39" ht="15.75" x14ac:dyDescent="0.25">
      <c r="A346" s="244" t="s">
        <v>471</v>
      </c>
      <c r="B346" s="247">
        <v>43007</v>
      </c>
      <c r="C346" s="248">
        <v>43009</v>
      </c>
      <c r="D346" s="249">
        <v>43373</v>
      </c>
      <c r="E346" s="351"/>
      <c r="F346" s="352"/>
      <c r="G346" s="245"/>
      <c r="H346" s="250">
        <v>0.3755</v>
      </c>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row>
    <row r="347" spans="1:39" ht="15.75" x14ac:dyDescent="0.25">
      <c r="A347" s="244" t="s">
        <v>472</v>
      </c>
      <c r="B347" s="247">
        <v>43035</v>
      </c>
      <c r="C347" s="248">
        <v>43040</v>
      </c>
      <c r="D347" s="249">
        <v>43069</v>
      </c>
      <c r="E347" s="347">
        <v>0.20960000000000001</v>
      </c>
      <c r="F347" s="348"/>
      <c r="G347" s="245"/>
      <c r="H347" s="251"/>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row>
    <row r="348" spans="1:39" ht="15.75" x14ac:dyDescent="0.25">
      <c r="A348" s="238" t="s">
        <v>473</v>
      </c>
      <c r="B348" s="239">
        <v>43068</v>
      </c>
      <c r="C348" s="240">
        <v>43070</v>
      </c>
      <c r="D348" s="241">
        <v>43100</v>
      </c>
      <c r="E348" s="343">
        <v>0.2077</v>
      </c>
      <c r="F348" s="344"/>
      <c r="G348" s="242"/>
      <c r="H348" s="243"/>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row>
    <row r="349" spans="1:39" ht="15.75" x14ac:dyDescent="0.25">
      <c r="A349" s="238" t="s">
        <v>474</v>
      </c>
      <c r="B349" s="239">
        <v>43097</v>
      </c>
      <c r="C349" s="240">
        <v>43101</v>
      </c>
      <c r="D349" s="241">
        <v>43131</v>
      </c>
      <c r="E349" s="343">
        <v>0.2069</v>
      </c>
      <c r="F349" s="344"/>
      <c r="G349" s="252"/>
      <c r="H349" s="253"/>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row>
    <row r="350" spans="1:39" ht="15.75" x14ac:dyDescent="0.25">
      <c r="A350" s="244" t="s">
        <v>474</v>
      </c>
      <c r="B350" s="247">
        <v>43097</v>
      </c>
      <c r="C350" s="248">
        <v>43101</v>
      </c>
      <c r="D350" s="249">
        <v>43190</v>
      </c>
      <c r="E350" s="351"/>
      <c r="F350" s="352"/>
      <c r="G350" s="254">
        <v>0.36780000000000002</v>
      </c>
      <c r="H350" s="251"/>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row>
    <row r="351" spans="1:39" ht="15.75" x14ac:dyDescent="0.25">
      <c r="A351" s="238" t="s">
        <v>475</v>
      </c>
      <c r="B351" s="239">
        <v>43131</v>
      </c>
      <c r="C351" s="240">
        <v>43132</v>
      </c>
      <c r="D351" s="241">
        <v>43159</v>
      </c>
      <c r="E351" s="343">
        <v>0.21010000000000001</v>
      </c>
      <c r="F351" s="344"/>
      <c r="G351" s="242"/>
      <c r="H351" s="243"/>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row>
    <row r="352" spans="1:39" ht="15.75" x14ac:dyDescent="0.25">
      <c r="A352" s="238" t="s">
        <v>476</v>
      </c>
      <c r="B352" s="239">
        <v>43159</v>
      </c>
      <c r="C352" s="240">
        <v>43160</v>
      </c>
      <c r="D352" s="241">
        <v>43190</v>
      </c>
      <c r="E352" s="343">
        <v>0.20680000000000001</v>
      </c>
      <c r="F352" s="344"/>
      <c r="G352" s="242"/>
      <c r="H352" s="243"/>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row>
    <row r="353" spans="1:39" ht="15.75" x14ac:dyDescent="0.25">
      <c r="A353" s="238" t="s">
        <v>477</v>
      </c>
      <c r="B353" s="239">
        <v>43187</v>
      </c>
      <c r="C353" s="240">
        <v>43191</v>
      </c>
      <c r="D353" s="241">
        <v>43220</v>
      </c>
      <c r="E353" s="349">
        <v>0.20480000000000001</v>
      </c>
      <c r="F353" s="350"/>
      <c r="G353" s="255"/>
      <c r="H353" s="256"/>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row>
    <row r="354" spans="1:39" ht="15.75" x14ac:dyDescent="0.25">
      <c r="A354" s="238" t="s">
        <v>477</v>
      </c>
      <c r="B354" s="239">
        <v>43187</v>
      </c>
      <c r="C354" s="240">
        <v>43191</v>
      </c>
      <c r="D354" s="241">
        <v>43281</v>
      </c>
      <c r="E354" s="345" t="s">
        <v>478</v>
      </c>
      <c r="F354" s="346"/>
      <c r="G354" s="246">
        <v>0.36849999999999999</v>
      </c>
      <c r="H354" s="243"/>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row>
    <row r="355" spans="1:39" ht="15.75" x14ac:dyDescent="0.25">
      <c r="A355" s="238" t="s">
        <v>479</v>
      </c>
      <c r="B355" s="257">
        <v>43217</v>
      </c>
      <c r="C355" s="258">
        <v>43221</v>
      </c>
      <c r="D355" s="259">
        <v>43251</v>
      </c>
      <c r="E355" s="347">
        <v>0.2044</v>
      </c>
      <c r="F355" s="348"/>
      <c r="G355" s="260"/>
      <c r="H355" s="261"/>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row>
    <row r="356" spans="1:39" x14ac:dyDescent="0.25">
      <c r="A356" s="238" t="s">
        <v>480</v>
      </c>
      <c r="B356" s="239">
        <v>43250</v>
      </c>
      <c r="C356" s="240">
        <v>43252</v>
      </c>
      <c r="D356" s="241">
        <v>43281</v>
      </c>
      <c r="E356" s="343">
        <v>0.20280000000000001</v>
      </c>
      <c r="F356" s="344"/>
      <c r="G356" s="262"/>
      <c r="H356" s="263"/>
    </row>
    <row r="357" spans="1:39" x14ac:dyDescent="0.25">
      <c r="A357" s="238" t="s">
        <v>351</v>
      </c>
      <c r="B357" s="239">
        <v>43279</v>
      </c>
      <c r="C357" s="240">
        <v>43282</v>
      </c>
      <c r="D357" s="241">
        <v>43312</v>
      </c>
      <c r="E357" s="343">
        <v>0.20030000000000001</v>
      </c>
      <c r="F357" s="344"/>
      <c r="G357" s="262"/>
      <c r="H357" s="263"/>
    </row>
    <row r="358" spans="1:39" x14ac:dyDescent="0.25">
      <c r="A358" s="238" t="s">
        <v>351</v>
      </c>
      <c r="B358" s="239">
        <v>43279</v>
      </c>
      <c r="C358" s="240">
        <v>43282</v>
      </c>
      <c r="D358" s="241">
        <v>43373</v>
      </c>
      <c r="E358" s="345"/>
      <c r="F358" s="346"/>
      <c r="G358" s="264">
        <v>0.36809999999999998</v>
      </c>
      <c r="H358" s="263"/>
    </row>
    <row r="359" spans="1:39" x14ac:dyDescent="0.25">
      <c r="A359" s="244" t="s">
        <v>380</v>
      </c>
      <c r="B359" s="257">
        <v>43308</v>
      </c>
      <c r="C359" s="258">
        <v>43313</v>
      </c>
      <c r="D359" s="259">
        <v>43343</v>
      </c>
      <c r="E359" s="347">
        <v>0.19939999999999999</v>
      </c>
      <c r="F359" s="348"/>
      <c r="G359" s="260"/>
      <c r="H359" s="265"/>
    </row>
    <row r="360" spans="1:39" x14ac:dyDescent="0.25">
      <c r="A360" s="266" t="s">
        <v>481</v>
      </c>
      <c r="B360" s="267">
        <v>43343</v>
      </c>
      <c r="C360" s="267">
        <v>43344</v>
      </c>
      <c r="D360" s="267">
        <v>43373</v>
      </c>
      <c r="E360" s="336">
        <v>0.1981</v>
      </c>
      <c r="F360" s="336"/>
      <c r="G360" s="268"/>
      <c r="H360" s="269"/>
    </row>
    <row r="361" spans="1:39" x14ac:dyDescent="0.25">
      <c r="A361" s="266" t="s">
        <v>482</v>
      </c>
      <c r="B361" s="267">
        <v>43371</v>
      </c>
      <c r="C361" s="267">
        <v>43374</v>
      </c>
      <c r="D361" s="267">
        <v>43404</v>
      </c>
      <c r="E361" s="336">
        <v>0.1963</v>
      </c>
      <c r="F361" s="336"/>
      <c r="G361" s="268"/>
      <c r="H361" s="269"/>
    </row>
    <row r="362" spans="1:39" x14ac:dyDescent="0.25">
      <c r="A362" s="266" t="s">
        <v>482</v>
      </c>
      <c r="B362" s="267">
        <v>43371</v>
      </c>
      <c r="C362" s="267">
        <v>43374</v>
      </c>
      <c r="D362" s="267">
        <v>43465</v>
      </c>
      <c r="E362" s="337"/>
      <c r="F362" s="336"/>
      <c r="G362" s="270">
        <v>0.36720000000000003</v>
      </c>
      <c r="H362" s="269"/>
    </row>
    <row r="363" spans="1:39" x14ac:dyDescent="0.25">
      <c r="A363" s="266" t="s">
        <v>482</v>
      </c>
      <c r="B363" s="267">
        <v>43371</v>
      </c>
      <c r="C363" s="267">
        <v>43374</v>
      </c>
      <c r="D363" s="267">
        <v>43738</v>
      </c>
      <c r="E363" s="337"/>
      <c r="F363" s="336"/>
      <c r="G363" s="271"/>
      <c r="H363" s="272">
        <v>0.34250000000000003</v>
      </c>
    </row>
    <row r="364" spans="1:39" x14ac:dyDescent="0.25">
      <c r="A364" s="266" t="s">
        <v>483</v>
      </c>
      <c r="B364" s="267">
        <v>43404</v>
      </c>
      <c r="C364" s="267">
        <v>43405</v>
      </c>
      <c r="D364" s="267">
        <v>43434</v>
      </c>
      <c r="E364" s="336">
        <v>0.19489999999999999</v>
      </c>
      <c r="F364" s="336"/>
      <c r="G364" s="271"/>
      <c r="H364" s="273"/>
    </row>
    <row r="365" spans="1:39" x14ac:dyDescent="0.25">
      <c r="A365" s="266" t="s">
        <v>484</v>
      </c>
      <c r="B365" s="267">
        <v>43433</v>
      </c>
      <c r="C365" s="267">
        <v>43435</v>
      </c>
      <c r="D365" s="267">
        <v>43465</v>
      </c>
      <c r="E365" s="336">
        <v>0.19400000000000001</v>
      </c>
      <c r="F365" s="336"/>
      <c r="G365" s="271"/>
      <c r="H365" s="273"/>
    </row>
    <row r="366" spans="1:39" x14ac:dyDescent="0.25">
      <c r="A366" s="266" t="s">
        <v>485</v>
      </c>
      <c r="B366" s="267">
        <v>43461</v>
      </c>
      <c r="C366" s="267">
        <v>43466</v>
      </c>
      <c r="D366" s="267">
        <v>43496</v>
      </c>
      <c r="E366" s="336">
        <v>0.19159999999999999</v>
      </c>
      <c r="F366" s="336"/>
      <c r="G366" s="271"/>
      <c r="H366" s="273"/>
    </row>
    <row r="367" spans="1:39" x14ac:dyDescent="0.25">
      <c r="A367" s="266" t="s">
        <v>485</v>
      </c>
      <c r="B367" s="267">
        <v>43461</v>
      </c>
      <c r="C367" s="267">
        <v>43466</v>
      </c>
      <c r="D367" s="267">
        <v>43555</v>
      </c>
      <c r="E367" s="337"/>
      <c r="F367" s="336"/>
      <c r="G367" s="270">
        <v>0.36649999999999999</v>
      </c>
      <c r="H367" s="273"/>
    </row>
    <row r="368" spans="1:39" x14ac:dyDescent="0.25">
      <c r="A368" s="274" t="s">
        <v>486</v>
      </c>
      <c r="B368" s="267">
        <v>43496</v>
      </c>
      <c r="C368" s="267">
        <v>43497</v>
      </c>
      <c r="D368" s="267">
        <v>43524</v>
      </c>
      <c r="E368" s="336">
        <v>0.19700000000000001</v>
      </c>
      <c r="F368" s="336"/>
      <c r="G368" s="271"/>
      <c r="H368" s="273"/>
    </row>
    <row r="369" spans="1:8" x14ac:dyDescent="0.25">
      <c r="A369" s="274" t="s">
        <v>487</v>
      </c>
      <c r="B369" s="267">
        <v>43524</v>
      </c>
      <c r="C369" s="267">
        <v>43525</v>
      </c>
      <c r="D369" s="267">
        <v>43555</v>
      </c>
      <c r="E369" s="336">
        <v>0.19370000000000001</v>
      </c>
      <c r="F369" s="336"/>
      <c r="G369" s="271"/>
      <c r="H369" s="273"/>
    </row>
    <row r="370" spans="1:8" x14ac:dyDescent="0.25">
      <c r="A370" s="266" t="s">
        <v>488</v>
      </c>
      <c r="B370" s="267">
        <v>43553</v>
      </c>
      <c r="C370" s="267">
        <v>43556</v>
      </c>
      <c r="D370" s="267">
        <v>43585</v>
      </c>
      <c r="E370" s="336">
        <v>0.19320000000000001</v>
      </c>
      <c r="F370" s="336"/>
      <c r="G370" s="271"/>
      <c r="H370" s="273"/>
    </row>
    <row r="371" spans="1:8" ht="15.75" thickBot="1" x14ac:dyDescent="0.3">
      <c r="A371" s="275" t="s">
        <v>488</v>
      </c>
      <c r="B371" s="276">
        <v>43553</v>
      </c>
      <c r="C371" s="276">
        <v>43556</v>
      </c>
      <c r="D371" s="276">
        <v>43646</v>
      </c>
      <c r="E371" s="338"/>
      <c r="F371" s="335"/>
      <c r="G371" s="277">
        <v>0.36890000000000001</v>
      </c>
      <c r="H371" s="278"/>
    </row>
    <row r="372" spans="1:8" ht="15.75" thickTop="1" x14ac:dyDescent="0.25">
      <c r="A372" s="266" t="s">
        <v>489</v>
      </c>
      <c r="B372" s="267">
        <v>43585</v>
      </c>
      <c r="C372" s="267">
        <v>43586</v>
      </c>
      <c r="D372" s="267">
        <v>43616</v>
      </c>
      <c r="E372" s="336">
        <v>0.19339999999999999</v>
      </c>
      <c r="F372" s="336"/>
      <c r="G372" s="271"/>
      <c r="H372" s="273"/>
    </row>
    <row r="373" spans="1:8" ht="15" customHeight="1" x14ac:dyDescent="0.25">
      <c r="A373" s="266" t="s">
        <v>490</v>
      </c>
      <c r="B373" s="267">
        <v>43615</v>
      </c>
      <c r="C373" s="267">
        <v>43617</v>
      </c>
      <c r="D373" s="267">
        <v>43646</v>
      </c>
      <c r="E373" s="336">
        <v>0.193</v>
      </c>
      <c r="F373" s="336"/>
      <c r="G373" s="271"/>
      <c r="H373" s="273"/>
    </row>
    <row r="374" spans="1:8" x14ac:dyDescent="0.25">
      <c r="A374" s="266" t="s">
        <v>491</v>
      </c>
      <c r="B374" s="267">
        <v>43644</v>
      </c>
      <c r="C374" s="267">
        <v>43647</v>
      </c>
      <c r="D374" s="267">
        <v>43677</v>
      </c>
      <c r="E374" s="336">
        <v>0.1928</v>
      </c>
      <c r="F374" s="336"/>
      <c r="G374" s="271"/>
      <c r="H374" s="273"/>
    </row>
    <row r="375" spans="1:8" ht="71.25" customHeight="1" x14ac:dyDescent="0.25">
      <c r="A375" s="266" t="s">
        <v>491</v>
      </c>
      <c r="B375" s="267">
        <v>43644</v>
      </c>
      <c r="C375" s="267">
        <v>43647</v>
      </c>
      <c r="D375" s="267">
        <v>43738</v>
      </c>
      <c r="E375" s="337"/>
      <c r="F375" s="336"/>
      <c r="G375" s="270">
        <v>0.36759999999999998</v>
      </c>
      <c r="H375" s="273"/>
    </row>
    <row r="376" spans="1:8" x14ac:dyDescent="0.25">
      <c r="A376" s="266" t="s">
        <v>492</v>
      </c>
      <c r="B376" s="267">
        <v>43677</v>
      </c>
      <c r="C376" s="267">
        <v>43678</v>
      </c>
      <c r="D376" s="267">
        <v>43708</v>
      </c>
      <c r="E376" s="336">
        <v>0.19320000000000001</v>
      </c>
      <c r="F376" s="336"/>
      <c r="G376" s="271"/>
      <c r="H376" s="273"/>
    </row>
    <row r="377" spans="1:8" ht="15" customHeight="1" thickBot="1" x14ac:dyDescent="0.3">
      <c r="A377" s="275" t="s">
        <v>493</v>
      </c>
      <c r="B377" s="276">
        <v>43707</v>
      </c>
      <c r="C377" s="276">
        <v>43709</v>
      </c>
      <c r="D377" s="276">
        <v>43738</v>
      </c>
      <c r="E377" s="335">
        <v>0.19320000000000001</v>
      </c>
      <c r="F377" s="335"/>
      <c r="G377" s="286"/>
      <c r="H377" s="278"/>
    </row>
    <row r="378" spans="1:8" ht="15" customHeight="1" thickTop="1" x14ac:dyDescent="0.25">
      <c r="A378" s="266" t="s">
        <v>501</v>
      </c>
      <c r="B378" s="267">
        <v>43738</v>
      </c>
      <c r="C378" s="267">
        <v>43739</v>
      </c>
      <c r="D378" s="267">
        <v>43769</v>
      </c>
      <c r="E378" s="336">
        <v>0.191</v>
      </c>
      <c r="F378" s="336"/>
      <c r="G378" s="271"/>
      <c r="H378" s="273"/>
    </row>
    <row r="379" spans="1:8" ht="15" customHeight="1" x14ac:dyDescent="0.25">
      <c r="A379" s="266" t="s">
        <v>501</v>
      </c>
      <c r="B379" s="267">
        <v>43738</v>
      </c>
      <c r="C379" s="267">
        <v>43739</v>
      </c>
      <c r="D379" s="267">
        <v>43830</v>
      </c>
      <c r="E379" s="428"/>
      <c r="F379" s="429"/>
      <c r="G379" s="270">
        <v>0.36559999999999998</v>
      </c>
      <c r="H379" s="273"/>
    </row>
    <row r="380" spans="1:8" ht="15" customHeight="1" x14ac:dyDescent="0.25">
      <c r="A380" s="266" t="s">
        <v>501</v>
      </c>
      <c r="B380" s="267">
        <v>43738</v>
      </c>
      <c r="C380" s="267">
        <v>43739</v>
      </c>
      <c r="D380" s="267">
        <v>44104</v>
      </c>
      <c r="E380" s="337"/>
      <c r="F380" s="336"/>
      <c r="G380" s="271"/>
      <c r="H380" s="272">
        <v>0.34179999999999999</v>
      </c>
    </row>
    <row r="381" spans="1:8" ht="15" customHeight="1" x14ac:dyDescent="0.25">
      <c r="A381" s="266" t="s">
        <v>498</v>
      </c>
      <c r="B381" s="267">
        <v>43768</v>
      </c>
      <c r="C381" s="267">
        <v>43770</v>
      </c>
      <c r="D381" s="267">
        <v>43799</v>
      </c>
      <c r="E381" s="336">
        <v>0.1903</v>
      </c>
      <c r="F381" s="336"/>
      <c r="G381" s="271"/>
      <c r="H381" s="273"/>
    </row>
    <row r="382" spans="1:8" ht="15" customHeight="1" x14ac:dyDescent="0.25">
      <c r="A382" s="266" t="s">
        <v>499</v>
      </c>
      <c r="B382" s="267">
        <v>43798</v>
      </c>
      <c r="C382" s="267">
        <v>43800</v>
      </c>
      <c r="D382" s="267">
        <v>43830</v>
      </c>
      <c r="E382" s="336">
        <v>0.18909999999999999</v>
      </c>
      <c r="F382" s="336"/>
      <c r="G382" s="271"/>
      <c r="H382" s="273"/>
    </row>
    <row r="383" spans="1:8" ht="15" customHeight="1" x14ac:dyDescent="0.25">
      <c r="A383" s="266" t="s">
        <v>48</v>
      </c>
      <c r="B383" s="267">
        <v>43826</v>
      </c>
      <c r="C383" s="267">
        <v>43831</v>
      </c>
      <c r="D383" s="267">
        <v>43861</v>
      </c>
      <c r="E383" s="336">
        <v>0.18770000000000001</v>
      </c>
      <c r="F383" s="336"/>
      <c r="G383" s="271"/>
      <c r="H383" s="273"/>
    </row>
    <row r="384" spans="1:8" ht="15" customHeight="1" x14ac:dyDescent="0.25">
      <c r="A384" s="266" t="s">
        <v>48</v>
      </c>
      <c r="B384" s="267">
        <v>43826</v>
      </c>
      <c r="C384" s="267">
        <v>43831</v>
      </c>
      <c r="D384" s="267">
        <v>43921</v>
      </c>
      <c r="E384" s="337"/>
      <c r="F384" s="336"/>
      <c r="G384" s="270">
        <v>0.36530000000000001</v>
      </c>
      <c r="H384" s="273"/>
    </row>
    <row r="385" spans="1:8" ht="15" customHeight="1" x14ac:dyDescent="0.25">
      <c r="A385" s="266" t="s">
        <v>342</v>
      </c>
      <c r="B385" s="267">
        <v>43860</v>
      </c>
      <c r="C385" s="267">
        <v>43862</v>
      </c>
      <c r="D385" s="267">
        <v>43890</v>
      </c>
      <c r="E385" s="336">
        <v>0.19059999999999999</v>
      </c>
      <c r="F385" s="336"/>
      <c r="G385" s="271"/>
      <c r="H385" s="273"/>
    </row>
    <row r="386" spans="1:8" ht="15" customHeight="1" x14ac:dyDescent="0.25">
      <c r="A386" s="266" t="s">
        <v>500</v>
      </c>
      <c r="B386" s="267">
        <v>43888</v>
      </c>
      <c r="C386" s="267">
        <v>43891</v>
      </c>
      <c r="D386" s="267">
        <v>43921</v>
      </c>
      <c r="E386" s="336">
        <v>0.1895</v>
      </c>
      <c r="F386" s="336"/>
      <c r="G386" s="271"/>
      <c r="H386" s="273"/>
    </row>
    <row r="387" spans="1:8" ht="15" customHeight="1" x14ac:dyDescent="0.25">
      <c r="A387" s="266" t="s">
        <v>502</v>
      </c>
      <c r="B387" s="267">
        <v>43917</v>
      </c>
      <c r="C387" s="267">
        <v>43922</v>
      </c>
      <c r="D387" s="267">
        <v>43951</v>
      </c>
      <c r="E387" s="336">
        <v>0.18690000000000001</v>
      </c>
      <c r="F387" s="336"/>
      <c r="G387" s="271"/>
      <c r="H387" s="273"/>
    </row>
    <row r="388" spans="1:8" ht="15" customHeight="1" x14ac:dyDescent="0.25">
      <c r="A388" s="266" t="s">
        <v>502</v>
      </c>
      <c r="B388" s="267">
        <v>43917</v>
      </c>
      <c r="C388" s="267">
        <v>43922</v>
      </c>
      <c r="D388" s="267">
        <v>44012</v>
      </c>
      <c r="E388" s="428"/>
      <c r="F388" s="429"/>
      <c r="G388" s="270">
        <v>0.3705</v>
      </c>
      <c r="H388" s="273"/>
    </row>
    <row r="389" spans="1:8" ht="15" customHeight="1" x14ac:dyDescent="0.25">
      <c r="A389" s="266" t="s">
        <v>503</v>
      </c>
      <c r="B389" s="267">
        <v>43951</v>
      </c>
      <c r="C389" s="267">
        <v>43952</v>
      </c>
      <c r="D389" s="267">
        <v>43982</v>
      </c>
      <c r="E389" s="430">
        <v>0.18190000000000001</v>
      </c>
      <c r="F389" s="431"/>
      <c r="G389" s="271"/>
      <c r="H389" s="273"/>
    </row>
    <row r="390" spans="1:8" ht="15" customHeight="1" x14ac:dyDescent="0.25">
      <c r="A390" s="266" t="s">
        <v>504</v>
      </c>
      <c r="B390" s="267">
        <v>43980</v>
      </c>
      <c r="C390" s="267">
        <v>43983</v>
      </c>
      <c r="D390" s="267">
        <v>44012</v>
      </c>
      <c r="E390" s="430">
        <v>0.1812</v>
      </c>
      <c r="F390" s="431"/>
      <c r="G390" s="271"/>
      <c r="H390" s="273"/>
    </row>
    <row r="391" spans="1:8" ht="15" customHeight="1" x14ac:dyDescent="0.25">
      <c r="A391" s="266" t="s">
        <v>442</v>
      </c>
      <c r="B391" s="267">
        <v>44012</v>
      </c>
      <c r="C391" s="267">
        <v>44013</v>
      </c>
      <c r="D391" s="267">
        <v>44043</v>
      </c>
      <c r="E391" s="430">
        <v>0.1812</v>
      </c>
      <c r="F391" s="431"/>
      <c r="G391" s="271"/>
      <c r="H391" s="273"/>
    </row>
    <row r="392" spans="1:8" ht="15" customHeight="1" thickBot="1" x14ac:dyDescent="0.3">
      <c r="A392" s="275" t="s">
        <v>442</v>
      </c>
      <c r="B392" s="276">
        <v>44012</v>
      </c>
      <c r="C392" s="276">
        <v>44013</v>
      </c>
      <c r="D392" s="276">
        <v>44104</v>
      </c>
      <c r="E392" s="432"/>
      <c r="F392" s="433"/>
      <c r="G392" s="277">
        <v>0.34160000000000001</v>
      </c>
      <c r="H392" s="278"/>
    </row>
    <row r="393" spans="1:8" ht="15" customHeight="1" thickTop="1" x14ac:dyDescent="0.25">
      <c r="A393" s="266" t="s">
        <v>505</v>
      </c>
      <c r="B393" s="267">
        <v>44043</v>
      </c>
      <c r="C393" s="267">
        <v>44044</v>
      </c>
      <c r="D393" s="267">
        <v>44074</v>
      </c>
      <c r="E393" s="336">
        <v>0.18290000000000001</v>
      </c>
      <c r="F393" s="336"/>
      <c r="G393" s="271"/>
      <c r="H393" s="273"/>
    </row>
    <row r="394" spans="1:8" ht="15" customHeight="1" x14ac:dyDescent="0.25">
      <c r="A394" s="266" t="s">
        <v>506</v>
      </c>
      <c r="B394" s="267">
        <v>44071</v>
      </c>
      <c r="C394" s="267">
        <v>44075</v>
      </c>
      <c r="D394" s="267">
        <v>44104</v>
      </c>
      <c r="E394" s="336">
        <v>0.1835</v>
      </c>
      <c r="F394" s="336"/>
      <c r="G394" s="271"/>
      <c r="H394" s="273"/>
    </row>
    <row r="395" spans="1:8" ht="15" customHeight="1" x14ac:dyDescent="0.25">
      <c r="A395" s="266" t="s">
        <v>507</v>
      </c>
      <c r="B395" s="267">
        <v>44104</v>
      </c>
      <c r="C395" s="267">
        <v>44105</v>
      </c>
      <c r="D395" s="267">
        <v>44135</v>
      </c>
      <c r="E395" s="336">
        <v>0.18090000000000001</v>
      </c>
      <c r="F395" s="336"/>
      <c r="G395" s="271"/>
      <c r="H395" s="273"/>
    </row>
    <row r="396" spans="1:8" ht="15" customHeight="1" x14ac:dyDescent="0.25">
      <c r="A396" s="266" t="s">
        <v>507</v>
      </c>
      <c r="B396" s="267">
        <v>44104</v>
      </c>
      <c r="C396" s="267">
        <v>44105</v>
      </c>
      <c r="D396" s="267">
        <v>44196</v>
      </c>
      <c r="E396" s="337"/>
      <c r="F396" s="336"/>
      <c r="G396" s="270">
        <v>0.37719999999999998</v>
      </c>
      <c r="H396" s="273"/>
    </row>
    <row r="397" spans="1:8" ht="15" customHeight="1" x14ac:dyDescent="0.25">
      <c r="A397" s="266" t="s">
        <v>507</v>
      </c>
      <c r="B397" s="267">
        <v>44104</v>
      </c>
      <c r="C397" s="267">
        <v>44105</v>
      </c>
      <c r="D397" s="267">
        <v>44469</v>
      </c>
      <c r="E397" s="337"/>
      <c r="F397" s="336"/>
      <c r="G397" s="271"/>
      <c r="H397" s="272">
        <v>0.32419999999999999</v>
      </c>
    </row>
    <row r="398" spans="1:8" ht="15" customHeight="1" x14ac:dyDescent="0.25">
      <c r="A398" s="266" t="s">
        <v>508</v>
      </c>
      <c r="B398" s="267">
        <v>44133</v>
      </c>
      <c r="C398" s="267">
        <v>44136</v>
      </c>
      <c r="D398" s="267">
        <v>44165</v>
      </c>
      <c r="E398" s="336">
        <v>0.1784</v>
      </c>
      <c r="F398" s="336"/>
      <c r="G398" s="271"/>
      <c r="H398" s="273"/>
    </row>
    <row r="399" spans="1:8" ht="15" customHeight="1" x14ac:dyDescent="0.25">
      <c r="A399" s="266" t="s">
        <v>509</v>
      </c>
      <c r="B399" s="267">
        <v>44161</v>
      </c>
      <c r="C399" s="267">
        <v>44166</v>
      </c>
      <c r="D399" s="267">
        <v>44196</v>
      </c>
      <c r="E399" s="336">
        <v>0.17460000000000001</v>
      </c>
      <c r="F399" s="336"/>
      <c r="G399" s="271"/>
      <c r="H399" s="273"/>
    </row>
    <row r="400" spans="1:8" ht="15" customHeight="1" x14ac:dyDescent="0.25">
      <c r="A400" s="266" t="s">
        <v>510</v>
      </c>
      <c r="B400" s="267">
        <v>44195</v>
      </c>
      <c r="C400" s="267">
        <v>44197</v>
      </c>
      <c r="D400" s="267">
        <v>44227</v>
      </c>
      <c r="E400" s="336">
        <v>0.17319999999999999</v>
      </c>
      <c r="F400" s="336"/>
      <c r="G400" s="271"/>
      <c r="H400" s="273"/>
    </row>
    <row r="401" spans="1:8" ht="15" customHeight="1" x14ac:dyDescent="0.25">
      <c r="A401" s="266" t="s">
        <v>510</v>
      </c>
      <c r="B401" s="267">
        <v>44195</v>
      </c>
      <c r="C401" s="267">
        <v>44197</v>
      </c>
      <c r="D401" s="267">
        <v>44286</v>
      </c>
      <c r="E401" s="337"/>
      <c r="F401" s="336"/>
      <c r="G401" s="270">
        <v>0.37719999999999998</v>
      </c>
      <c r="H401" s="273"/>
    </row>
    <row r="402" spans="1:8" ht="15" customHeight="1" x14ac:dyDescent="0.25">
      <c r="A402" s="266" t="s">
        <v>511</v>
      </c>
      <c r="B402" s="267">
        <v>44225</v>
      </c>
      <c r="C402" s="267">
        <v>44228</v>
      </c>
      <c r="D402" s="267">
        <v>44255</v>
      </c>
      <c r="E402" s="336">
        <v>0.1754</v>
      </c>
      <c r="F402" s="336"/>
      <c r="G402" s="271"/>
      <c r="H402" s="273"/>
    </row>
    <row r="403" spans="1:8" ht="15" customHeight="1" x14ac:dyDescent="0.25">
      <c r="A403" s="266" t="s">
        <v>512</v>
      </c>
      <c r="B403" s="267">
        <v>44253</v>
      </c>
      <c r="C403" s="267">
        <v>44256</v>
      </c>
      <c r="D403" s="267">
        <v>44286</v>
      </c>
      <c r="E403" s="336">
        <v>0.1741</v>
      </c>
      <c r="F403" s="336"/>
      <c r="G403" s="271"/>
      <c r="H403" s="273"/>
    </row>
    <row r="404" spans="1:8" ht="15" customHeight="1" x14ac:dyDescent="0.25">
      <c r="A404" s="266" t="s">
        <v>513</v>
      </c>
      <c r="B404" s="267">
        <v>44286</v>
      </c>
      <c r="C404" s="267">
        <v>44287</v>
      </c>
      <c r="D404" s="267">
        <v>44316</v>
      </c>
      <c r="E404" s="336">
        <v>0.1731</v>
      </c>
      <c r="F404" s="336"/>
      <c r="G404" s="271"/>
      <c r="H404" s="273"/>
    </row>
    <row r="405" spans="1:8" ht="15" customHeight="1" x14ac:dyDescent="0.25">
      <c r="A405" s="266" t="s">
        <v>513</v>
      </c>
      <c r="B405" s="267">
        <v>44286</v>
      </c>
      <c r="C405" s="267">
        <v>44287</v>
      </c>
      <c r="D405" s="267">
        <v>44377</v>
      </c>
      <c r="E405" s="337"/>
      <c r="F405" s="336"/>
      <c r="G405" s="270">
        <v>0.38419999999999999</v>
      </c>
      <c r="H405" s="273"/>
    </row>
    <row r="406" spans="1:8" ht="15" customHeight="1" x14ac:dyDescent="0.25">
      <c r="A406" s="266" t="s">
        <v>514</v>
      </c>
      <c r="B406" s="267">
        <v>44316</v>
      </c>
      <c r="C406" s="267">
        <v>44317</v>
      </c>
      <c r="D406" s="267">
        <v>44347</v>
      </c>
      <c r="E406" s="336">
        <v>0.17219999999999999</v>
      </c>
      <c r="F406" s="336"/>
      <c r="G406" s="270"/>
      <c r="H406" s="272"/>
    </row>
    <row r="407" spans="1:8" ht="15" customHeight="1" x14ac:dyDescent="0.25">
      <c r="A407" s="266" t="s">
        <v>515</v>
      </c>
      <c r="B407" s="267">
        <v>44344</v>
      </c>
      <c r="C407" s="267">
        <v>44348</v>
      </c>
      <c r="D407" s="267">
        <v>44377</v>
      </c>
      <c r="E407" s="336">
        <v>0.1721</v>
      </c>
      <c r="F407" s="336"/>
      <c r="G407" s="271"/>
      <c r="H407" s="273"/>
    </row>
    <row r="408" spans="1:8" ht="15" customHeight="1" x14ac:dyDescent="0.25">
      <c r="A408" s="266" t="s">
        <v>516</v>
      </c>
      <c r="B408" s="267">
        <v>44377</v>
      </c>
      <c r="C408" s="267">
        <v>44378</v>
      </c>
      <c r="D408" s="267">
        <v>44408</v>
      </c>
      <c r="E408" s="336">
        <v>0.17180000000000001</v>
      </c>
      <c r="F408" s="336"/>
      <c r="G408" s="271"/>
      <c r="H408" s="273"/>
    </row>
    <row r="409" spans="1:8" ht="15" customHeight="1" x14ac:dyDescent="0.25">
      <c r="A409" s="266" t="s">
        <v>516</v>
      </c>
      <c r="B409" s="267">
        <v>44377</v>
      </c>
      <c r="C409" s="267">
        <v>44378</v>
      </c>
      <c r="D409" s="267">
        <v>44469</v>
      </c>
      <c r="E409" s="337"/>
      <c r="F409" s="336"/>
      <c r="G409" s="270">
        <v>0.38140000000000002</v>
      </c>
      <c r="H409" s="273"/>
    </row>
    <row r="410" spans="1:8" ht="15" customHeight="1" x14ac:dyDescent="0.25">
      <c r="A410" s="266" t="s">
        <v>517</v>
      </c>
      <c r="B410" s="267">
        <v>44407</v>
      </c>
      <c r="C410" s="267">
        <v>44409</v>
      </c>
      <c r="D410" s="267">
        <v>44439</v>
      </c>
      <c r="E410" s="336">
        <v>0.1724</v>
      </c>
      <c r="F410" s="336"/>
      <c r="G410" s="271"/>
      <c r="H410" s="273"/>
    </row>
    <row r="411" spans="1:8" ht="15" customHeight="1" x14ac:dyDescent="0.25">
      <c r="A411" s="266" t="s">
        <v>518</v>
      </c>
      <c r="B411" s="267">
        <v>44438</v>
      </c>
      <c r="C411" s="267">
        <v>44440</v>
      </c>
      <c r="D411" s="267">
        <v>44469</v>
      </c>
      <c r="E411" s="336">
        <v>0.1719</v>
      </c>
      <c r="F411" s="336"/>
      <c r="G411" s="271"/>
      <c r="H411" s="273"/>
    </row>
    <row r="412" spans="1:8" ht="15" customHeight="1" x14ac:dyDescent="0.25">
      <c r="A412" s="266" t="s">
        <v>519</v>
      </c>
      <c r="B412" s="267">
        <v>44469</v>
      </c>
      <c r="C412" s="267">
        <v>44470</v>
      </c>
      <c r="D412" s="267">
        <v>44500</v>
      </c>
      <c r="E412" s="336">
        <v>0.17080000000000001</v>
      </c>
      <c r="F412" s="336"/>
      <c r="G412" s="271"/>
      <c r="H412" s="273"/>
    </row>
    <row r="413" spans="1:8" ht="15" customHeight="1" x14ac:dyDescent="0.25">
      <c r="A413" s="266" t="s">
        <v>519</v>
      </c>
      <c r="B413" s="267">
        <v>44469</v>
      </c>
      <c r="C413" s="267">
        <v>44470</v>
      </c>
      <c r="D413" s="267">
        <v>44561</v>
      </c>
      <c r="E413" s="337"/>
      <c r="F413" s="336"/>
      <c r="G413" s="270">
        <v>0.37359999999999999</v>
      </c>
      <c r="H413" s="273"/>
    </row>
    <row r="414" spans="1:8" ht="15" customHeight="1" x14ac:dyDescent="0.25">
      <c r="A414" s="266" t="s">
        <v>519</v>
      </c>
      <c r="B414" s="267">
        <v>44469</v>
      </c>
      <c r="C414" s="267">
        <v>44470</v>
      </c>
      <c r="D414" s="267">
        <v>44834</v>
      </c>
      <c r="E414" s="337"/>
      <c r="F414" s="336"/>
      <c r="G414" s="271"/>
      <c r="H414" s="272">
        <v>0.30349999999999999</v>
      </c>
    </row>
    <row r="415" spans="1:8" ht="15" customHeight="1" x14ac:dyDescent="0.25">
      <c r="A415" s="266" t="s">
        <v>520</v>
      </c>
      <c r="B415" s="267">
        <v>44498</v>
      </c>
      <c r="C415" s="267">
        <v>44501</v>
      </c>
      <c r="D415" s="267">
        <v>44530</v>
      </c>
      <c r="E415" s="336">
        <v>0.17269999999999999</v>
      </c>
      <c r="F415" s="336"/>
      <c r="G415" s="271"/>
      <c r="H415" s="273"/>
    </row>
    <row r="416" spans="1:8" ht="15" customHeight="1" x14ac:dyDescent="0.25">
      <c r="A416" s="266" t="s">
        <v>521</v>
      </c>
      <c r="B416" s="267">
        <v>44530</v>
      </c>
      <c r="C416" s="267">
        <v>44531</v>
      </c>
      <c r="D416" s="267">
        <v>44561</v>
      </c>
      <c r="E416" s="336">
        <v>0.17460000000000001</v>
      </c>
      <c r="F416" s="336"/>
      <c r="G416" s="271"/>
      <c r="H416" s="273"/>
    </row>
    <row r="417" spans="1:8" ht="15" customHeight="1" x14ac:dyDescent="0.25">
      <c r="A417" s="266" t="s">
        <v>522</v>
      </c>
      <c r="B417" s="267">
        <v>44560</v>
      </c>
      <c r="C417" s="267">
        <v>44562</v>
      </c>
      <c r="D417" s="267">
        <v>44592</v>
      </c>
      <c r="E417" s="336">
        <v>0.17660000000000001</v>
      </c>
      <c r="F417" s="336"/>
      <c r="G417" s="271"/>
      <c r="H417" s="273"/>
    </row>
    <row r="418" spans="1:8" ht="15" customHeight="1" x14ac:dyDescent="0.25">
      <c r="A418" s="266" t="s">
        <v>522</v>
      </c>
      <c r="B418" s="267">
        <v>44560</v>
      </c>
      <c r="C418" s="267">
        <v>44562</v>
      </c>
      <c r="D418" s="267">
        <v>44651</v>
      </c>
      <c r="E418" s="337"/>
      <c r="F418" s="336"/>
      <c r="G418" s="270">
        <v>0.37469999999999998</v>
      </c>
      <c r="H418" s="273"/>
    </row>
    <row r="419" spans="1:8" ht="15" customHeight="1" x14ac:dyDescent="0.25">
      <c r="A419" s="266" t="s">
        <v>523</v>
      </c>
      <c r="B419" s="267">
        <v>44589</v>
      </c>
      <c r="C419" s="267">
        <v>44593</v>
      </c>
      <c r="D419" s="267">
        <v>44620</v>
      </c>
      <c r="E419" s="336">
        <v>0.183</v>
      </c>
      <c r="F419" s="336"/>
      <c r="G419" s="271"/>
      <c r="H419" s="273"/>
    </row>
    <row r="420" spans="1:8" ht="15" customHeight="1" x14ac:dyDescent="0.25">
      <c r="A420" s="266" t="s">
        <v>524</v>
      </c>
      <c r="B420" s="267">
        <v>44617</v>
      </c>
      <c r="C420" s="267">
        <v>44621</v>
      </c>
      <c r="D420" s="267">
        <v>44651</v>
      </c>
      <c r="E420" s="336">
        <v>0.1847</v>
      </c>
      <c r="F420" s="336"/>
      <c r="G420" s="271"/>
      <c r="H420" s="273"/>
    </row>
    <row r="421" spans="1:8" ht="15" customHeight="1" x14ac:dyDescent="0.25">
      <c r="A421" s="266" t="s">
        <v>525</v>
      </c>
      <c r="B421" s="267">
        <v>44651</v>
      </c>
      <c r="C421" s="267">
        <v>44652</v>
      </c>
      <c r="D421" s="267">
        <v>44681</v>
      </c>
      <c r="E421" s="336">
        <v>0.1905</v>
      </c>
      <c r="F421" s="336"/>
      <c r="G421" s="271"/>
      <c r="H421" s="273"/>
    </row>
    <row r="422" spans="1:8" ht="15" customHeight="1" thickBot="1" x14ac:dyDescent="0.3">
      <c r="A422" s="275" t="s">
        <v>525</v>
      </c>
      <c r="B422" s="276">
        <v>44651</v>
      </c>
      <c r="C422" s="276">
        <v>44652</v>
      </c>
      <c r="D422" s="276">
        <v>44742</v>
      </c>
      <c r="E422" s="338"/>
      <c r="F422" s="335"/>
      <c r="G422" s="277">
        <v>0.37969999999999998</v>
      </c>
      <c r="H422" s="278"/>
    </row>
    <row r="423" spans="1:8" ht="15" customHeight="1" thickTop="1" thickBot="1" x14ac:dyDescent="0.3">
      <c r="A423" s="275" t="s">
        <v>526</v>
      </c>
      <c r="B423" s="276">
        <v>44680</v>
      </c>
      <c r="C423" s="276">
        <v>44682</v>
      </c>
      <c r="D423" s="276">
        <v>44712</v>
      </c>
      <c r="E423" s="335">
        <v>0.1971</v>
      </c>
      <c r="F423" s="335"/>
      <c r="G423" s="286"/>
      <c r="H423" s="278"/>
    </row>
    <row r="424" spans="1:8" ht="15" customHeight="1" thickTop="1" x14ac:dyDescent="0.25">
      <c r="A424" s="266" t="s">
        <v>527</v>
      </c>
      <c r="B424" s="267">
        <v>44712</v>
      </c>
      <c r="C424" s="267">
        <v>44713</v>
      </c>
      <c r="D424" s="267">
        <v>44742</v>
      </c>
      <c r="E424" s="336">
        <v>0.20399999999999999</v>
      </c>
      <c r="F424" s="336"/>
      <c r="G424" s="271"/>
      <c r="H424" s="273"/>
    </row>
    <row r="425" spans="1:8" ht="15" customHeight="1" x14ac:dyDescent="0.25">
      <c r="A425" s="266" t="s">
        <v>528</v>
      </c>
      <c r="B425" s="267">
        <v>44742</v>
      </c>
      <c r="C425" s="267">
        <v>44743</v>
      </c>
      <c r="D425" s="267">
        <v>44773</v>
      </c>
      <c r="E425" s="336">
        <v>0.21279999999999999</v>
      </c>
      <c r="F425" s="336"/>
      <c r="G425" s="271"/>
      <c r="H425" s="273"/>
    </row>
    <row r="426" spans="1:8" ht="15" customHeight="1" thickBot="1" x14ac:dyDescent="0.3">
      <c r="A426" s="275" t="s">
        <v>528</v>
      </c>
      <c r="B426" s="276">
        <v>44742</v>
      </c>
      <c r="C426" s="276">
        <v>44743</v>
      </c>
      <c r="D426" s="276">
        <v>44834</v>
      </c>
      <c r="E426" s="338"/>
      <c r="F426" s="335"/>
      <c r="G426" s="277">
        <v>0.3947</v>
      </c>
      <c r="H426" s="278"/>
    </row>
    <row r="427" spans="1:8" ht="15" customHeight="1" thickTop="1" thickBot="1" x14ac:dyDescent="0.3">
      <c r="A427" s="275" t="s">
        <v>529</v>
      </c>
      <c r="B427" s="276">
        <v>44771</v>
      </c>
      <c r="C427" s="276">
        <v>44774</v>
      </c>
      <c r="D427" s="276">
        <v>44804</v>
      </c>
      <c r="E427" s="335">
        <v>0.22209999999999999</v>
      </c>
      <c r="F427" s="335"/>
      <c r="G427" s="286"/>
    </row>
    <row r="428" spans="1:8" ht="15" customHeight="1" thickTop="1" x14ac:dyDescent="0.25">
      <c r="A428" s="266" t="s">
        <v>530</v>
      </c>
      <c r="B428" s="267">
        <v>44804</v>
      </c>
      <c r="C428" s="267">
        <v>44805</v>
      </c>
      <c r="D428" s="267">
        <v>44834</v>
      </c>
      <c r="E428" s="336">
        <v>0.23499999999999999</v>
      </c>
      <c r="F428" s="336"/>
      <c r="G428" s="271"/>
      <c r="H428" s="273"/>
    </row>
    <row r="429" spans="1:8" ht="15" customHeight="1" x14ac:dyDescent="0.25">
      <c r="A429" s="266" t="s">
        <v>531</v>
      </c>
      <c r="B429" s="267">
        <v>44833</v>
      </c>
      <c r="C429" s="267">
        <v>44835</v>
      </c>
      <c r="D429" s="267">
        <v>44865</v>
      </c>
      <c r="E429" s="336">
        <v>0.24610000000000001</v>
      </c>
      <c r="F429" s="336"/>
      <c r="G429" s="271"/>
      <c r="H429" s="273"/>
    </row>
    <row r="430" spans="1:8" ht="15" customHeight="1" x14ac:dyDescent="0.25">
      <c r="A430" s="266" t="s">
        <v>531</v>
      </c>
      <c r="B430" s="267">
        <v>44833</v>
      </c>
      <c r="C430" s="267">
        <v>44835</v>
      </c>
      <c r="D430" s="267">
        <v>44926</v>
      </c>
      <c r="E430" s="337"/>
      <c r="F430" s="336"/>
      <c r="G430" s="270">
        <v>0.3695</v>
      </c>
      <c r="H430" s="273"/>
    </row>
    <row r="431" spans="1:8" ht="15" customHeight="1" x14ac:dyDescent="0.25">
      <c r="A431" s="266" t="s">
        <v>531</v>
      </c>
      <c r="B431" s="267">
        <v>44833</v>
      </c>
      <c r="C431" s="267">
        <v>44835</v>
      </c>
      <c r="D431" s="267">
        <v>45199</v>
      </c>
      <c r="E431" s="337"/>
      <c r="F431" s="336"/>
      <c r="G431" s="271"/>
      <c r="H431" s="272">
        <v>0.29370000000000002</v>
      </c>
    </row>
    <row r="432" spans="1:8" ht="15" customHeight="1" thickBot="1" x14ac:dyDescent="0.3">
      <c r="A432" s="275" t="s">
        <v>532</v>
      </c>
      <c r="B432" s="276">
        <v>44862</v>
      </c>
      <c r="C432" s="276">
        <v>44866</v>
      </c>
      <c r="D432" s="276">
        <v>44895</v>
      </c>
      <c r="E432" s="335">
        <v>0.25779999999999997</v>
      </c>
      <c r="F432" s="335"/>
      <c r="G432" s="286"/>
      <c r="H432" s="278"/>
    </row>
    <row r="433" spans="1:11" s="312" customFormat="1" ht="15.75" customHeight="1" thickTop="1" x14ac:dyDescent="0.2">
      <c r="A433" s="266" t="s">
        <v>533</v>
      </c>
      <c r="B433" s="267">
        <v>44895</v>
      </c>
      <c r="C433" s="267">
        <v>44896</v>
      </c>
      <c r="D433" s="267">
        <v>44926</v>
      </c>
      <c r="E433" s="336">
        <v>0.27639999999999998</v>
      </c>
      <c r="F433" s="336"/>
      <c r="G433" s="271"/>
      <c r="H433" s="273"/>
    </row>
    <row r="434" spans="1:11" s="312" customFormat="1" ht="15.75" customHeight="1" x14ac:dyDescent="0.2">
      <c r="A434" s="266" t="s">
        <v>534</v>
      </c>
      <c r="B434" s="267">
        <v>44924</v>
      </c>
      <c r="C434" s="267">
        <v>44927</v>
      </c>
      <c r="D434" s="267">
        <v>44957</v>
      </c>
      <c r="E434" s="336">
        <v>0.28839999999999999</v>
      </c>
      <c r="F434" s="336"/>
      <c r="G434" s="271"/>
      <c r="H434" s="273"/>
    </row>
    <row r="435" spans="1:11" s="312" customFormat="1" ht="15.75" customHeight="1" x14ac:dyDescent="0.2">
      <c r="A435" s="266" t="s">
        <v>534</v>
      </c>
      <c r="B435" s="267">
        <v>44924</v>
      </c>
      <c r="C435" s="267">
        <v>44927</v>
      </c>
      <c r="D435" s="267">
        <v>45016</v>
      </c>
      <c r="E435" s="337"/>
      <c r="F435" s="336"/>
      <c r="G435" s="270">
        <v>0.39200000000000002</v>
      </c>
      <c r="H435" s="273"/>
    </row>
    <row r="436" spans="1:11" s="312" customFormat="1" ht="15.75" customHeight="1" x14ac:dyDescent="0.2">
      <c r="A436" s="266" t="s">
        <v>535</v>
      </c>
      <c r="B436" s="267">
        <v>44953</v>
      </c>
      <c r="C436" s="267">
        <v>44958</v>
      </c>
      <c r="D436" s="267">
        <v>44985</v>
      </c>
      <c r="E436" s="336">
        <v>0.30180000000000001</v>
      </c>
      <c r="F436" s="336"/>
      <c r="G436" s="271"/>
      <c r="H436" s="273"/>
    </row>
    <row r="437" spans="1:11" s="312" customFormat="1" ht="15.75" customHeight="1" x14ac:dyDescent="0.2">
      <c r="A437" s="266" t="s">
        <v>536</v>
      </c>
      <c r="B437" s="267">
        <v>44981</v>
      </c>
      <c r="C437" s="267">
        <v>44986</v>
      </c>
      <c r="D437" s="267">
        <v>45016</v>
      </c>
      <c r="E437" s="336">
        <v>0.30840000000000001</v>
      </c>
      <c r="F437" s="336"/>
      <c r="G437" s="271"/>
      <c r="H437" s="273"/>
    </row>
    <row r="438" spans="1:11" s="312" customFormat="1" ht="15.75" customHeight="1" thickBot="1" x14ac:dyDescent="0.25">
      <c r="A438" s="275" t="s">
        <v>537</v>
      </c>
      <c r="B438" s="276">
        <v>45015</v>
      </c>
      <c r="C438" s="276">
        <v>45017</v>
      </c>
      <c r="D438" s="276">
        <v>45046</v>
      </c>
      <c r="E438" s="335">
        <v>0.31390000000000001</v>
      </c>
      <c r="F438" s="335"/>
      <c r="G438" s="286"/>
      <c r="H438" s="278"/>
    </row>
    <row r="439" spans="1:11" ht="15" customHeight="1" thickTop="1" x14ac:dyDescent="0.25">
      <c r="A439" s="312"/>
      <c r="B439" s="312"/>
      <c r="C439" s="312"/>
      <c r="D439" s="312"/>
      <c r="E439" s="312"/>
      <c r="F439" s="312"/>
      <c r="G439" s="312"/>
      <c r="H439" s="312"/>
      <c r="I439" s="312"/>
      <c r="J439" s="312"/>
      <c r="K439" s="312"/>
    </row>
    <row r="440" spans="1:11" ht="15" customHeight="1" thickBot="1" x14ac:dyDescent="0.3">
      <c r="A440" s="312"/>
      <c r="B440" s="312"/>
      <c r="C440" s="312"/>
      <c r="D440" s="312"/>
      <c r="E440" s="312"/>
      <c r="F440" s="312"/>
      <c r="G440" s="312"/>
      <c r="H440" s="312"/>
      <c r="I440" s="312"/>
      <c r="J440" s="312"/>
      <c r="K440" s="312"/>
    </row>
    <row r="441" spans="1:11" ht="15" customHeight="1" thickTop="1" x14ac:dyDescent="0.25">
      <c r="A441" s="434" t="s">
        <v>2</v>
      </c>
      <c r="B441" s="436" t="s">
        <v>3</v>
      </c>
      <c r="C441" s="320" t="s">
        <v>4</v>
      </c>
      <c r="D441" s="321"/>
      <c r="E441" s="438" t="s">
        <v>5</v>
      </c>
      <c r="F441" s="439"/>
      <c r="G441" s="439"/>
      <c r="H441" s="439"/>
      <c r="I441" s="439"/>
      <c r="J441" s="439"/>
      <c r="K441" s="440"/>
    </row>
    <row r="442" spans="1:11" ht="15" customHeight="1" x14ac:dyDescent="0.25">
      <c r="A442" s="435"/>
      <c r="B442" s="437"/>
      <c r="C442" s="441" t="s">
        <v>6</v>
      </c>
      <c r="D442" s="443" t="s">
        <v>7</v>
      </c>
      <c r="E442" s="445" t="s">
        <v>424</v>
      </c>
      <c r="F442" s="447" t="s">
        <v>543</v>
      </c>
      <c r="G442" s="448" t="s">
        <v>544</v>
      </c>
      <c r="H442" s="448" t="s">
        <v>545</v>
      </c>
      <c r="I442" s="448" t="s">
        <v>546</v>
      </c>
      <c r="J442" s="448" t="s">
        <v>547</v>
      </c>
      <c r="K442" s="449" t="s">
        <v>426</v>
      </c>
    </row>
    <row r="443" spans="1:11" ht="17.25" customHeight="1" x14ac:dyDescent="0.25">
      <c r="A443" s="435"/>
      <c r="B443" s="437"/>
      <c r="C443" s="442"/>
      <c r="D443" s="444"/>
      <c r="E443" s="446"/>
      <c r="F443" s="444"/>
      <c r="G443" s="437"/>
      <c r="H443" s="437"/>
      <c r="I443" s="437"/>
      <c r="J443" s="437"/>
      <c r="K443" s="450"/>
    </row>
    <row r="444" spans="1:11" ht="15.75" customHeight="1" x14ac:dyDescent="0.25">
      <c r="A444" s="313" t="s">
        <v>540</v>
      </c>
      <c r="B444" s="314">
        <v>45016</v>
      </c>
      <c r="C444" s="314">
        <v>45017</v>
      </c>
      <c r="D444" s="314">
        <v>45199</v>
      </c>
      <c r="E444" s="315"/>
      <c r="F444" s="316">
        <v>0.35260000000000002</v>
      </c>
      <c r="G444" s="316">
        <v>0.35260000000000002</v>
      </c>
      <c r="H444" s="316">
        <v>0.31190000000000001</v>
      </c>
      <c r="I444" s="316">
        <v>0.31190000000000001</v>
      </c>
      <c r="J444" s="316">
        <v>0.27110000000000001</v>
      </c>
      <c r="K444" s="317"/>
    </row>
    <row r="445" spans="1:11" ht="17.25" customHeight="1" x14ac:dyDescent="0.25">
      <c r="A445" s="313" t="s">
        <v>539</v>
      </c>
      <c r="B445" s="314">
        <v>45044</v>
      </c>
      <c r="C445" s="314">
        <v>45047</v>
      </c>
      <c r="D445" s="314">
        <v>45077</v>
      </c>
      <c r="E445" s="316">
        <v>0.30270000000000002</v>
      </c>
      <c r="F445" s="315"/>
      <c r="G445" s="315"/>
      <c r="H445" s="315"/>
      <c r="I445" s="315"/>
      <c r="J445" s="315"/>
      <c r="K445" s="318"/>
    </row>
    <row r="446" spans="1:11" ht="15.75" customHeight="1" x14ac:dyDescent="0.25">
      <c r="A446" s="313" t="s">
        <v>538</v>
      </c>
      <c r="B446" s="314">
        <v>45077</v>
      </c>
      <c r="C446" s="314">
        <v>45078</v>
      </c>
      <c r="D446" s="314">
        <v>45107</v>
      </c>
      <c r="E446" s="316">
        <v>0.29759999999999998</v>
      </c>
      <c r="F446" s="315"/>
      <c r="G446" s="315"/>
      <c r="H446" s="315"/>
      <c r="I446" s="315"/>
      <c r="J446" s="315"/>
      <c r="K446" s="318"/>
    </row>
    <row r="447" spans="1:11" ht="15.75" customHeight="1" x14ac:dyDescent="0.25">
      <c r="A447" s="313" t="s">
        <v>541</v>
      </c>
      <c r="B447" s="314">
        <v>45107</v>
      </c>
      <c r="C447" s="314">
        <v>45108</v>
      </c>
      <c r="D447" s="314">
        <v>45138</v>
      </c>
      <c r="E447" s="316">
        <v>0.29360000000000003</v>
      </c>
      <c r="F447" s="322"/>
      <c r="G447" s="322"/>
      <c r="H447" s="322"/>
      <c r="I447" s="322"/>
      <c r="J447" s="322"/>
      <c r="K447" s="323"/>
    </row>
    <row r="448" spans="1:11" x14ac:dyDescent="0.25">
      <c r="A448" s="313" t="s">
        <v>548</v>
      </c>
      <c r="B448" s="314">
        <v>45138</v>
      </c>
      <c r="C448" s="314">
        <v>45139</v>
      </c>
      <c r="D448" s="314">
        <v>45169</v>
      </c>
      <c r="E448" s="316">
        <v>0.28749999999999998</v>
      </c>
      <c r="F448" s="315"/>
      <c r="G448" s="315"/>
      <c r="H448" s="315"/>
      <c r="I448" s="315"/>
      <c r="J448" s="315"/>
      <c r="K448" s="318"/>
    </row>
    <row r="449" spans="1:11" x14ac:dyDescent="0.25">
      <c r="A449" s="313" t="s">
        <v>549</v>
      </c>
      <c r="B449" s="314">
        <v>45169</v>
      </c>
      <c r="C449" s="314">
        <v>45170</v>
      </c>
      <c r="D449" s="314">
        <v>45199</v>
      </c>
      <c r="E449" s="316">
        <v>0.28029999999999999</v>
      </c>
      <c r="F449" s="271"/>
      <c r="G449" s="271"/>
      <c r="H449" s="271"/>
      <c r="I449" s="271"/>
      <c r="J449" s="271"/>
      <c r="K449" s="319"/>
    </row>
    <row r="450" spans="1:11" x14ac:dyDescent="0.25">
      <c r="A450" s="313" t="s">
        <v>542</v>
      </c>
      <c r="B450" s="314">
        <v>45196</v>
      </c>
      <c r="C450" s="314">
        <v>45200</v>
      </c>
      <c r="D450" s="314">
        <v>45230</v>
      </c>
      <c r="E450" s="316">
        <v>0.26529999999999998</v>
      </c>
      <c r="F450" s="271"/>
      <c r="G450" s="271"/>
      <c r="H450" s="271"/>
      <c r="I450" s="271"/>
      <c r="J450" s="271"/>
      <c r="K450" s="319"/>
    </row>
    <row r="451" spans="1:11" x14ac:dyDescent="0.25">
      <c r="A451" s="313" t="s">
        <v>542</v>
      </c>
      <c r="B451" s="314">
        <v>45196</v>
      </c>
      <c r="C451" s="314">
        <v>45200</v>
      </c>
      <c r="D451" s="314">
        <v>45291</v>
      </c>
      <c r="E451" s="316"/>
      <c r="F451" s="270">
        <v>0.35260000000000002</v>
      </c>
      <c r="G451" s="270">
        <v>0.35260000000000002</v>
      </c>
      <c r="H451" s="270">
        <v>0.31190000000000001</v>
      </c>
      <c r="I451" s="270">
        <v>0.31190000000000001</v>
      </c>
      <c r="J451" s="270">
        <v>0.27110000000000001</v>
      </c>
      <c r="K451" s="319"/>
    </row>
    <row r="452" spans="1:11" x14ac:dyDescent="0.25">
      <c r="A452" s="266" t="s">
        <v>542</v>
      </c>
      <c r="B452" s="267">
        <v>45196</v>
      </c>
      <c r="C452" s="267">
        <v>45200</v>
      </c>
      <c r="D452" s="267">
        <v>45565</v>
      </c>
      <c r="E452" s="270"/>
      <c r="F452" s="271"/>
      <c r="G452" s="271"/>
      <c r="H452" s="271"/>
      <c r="I452" s="271"/>
      <c r="J452" s="271"/>
      <c r="K452" s="324">
        <v>0.3876</v>
      </c>
    </row>
    <row r="453" spans="1:11" x14ac:dyDescent="0.25">
      <c r="A453" s="266" t="s">
        <v>550</v>
      </c>
      <c r="B453" s="267">
        <v>45229</v>
      </c>
      <c r="C453" s="267">
        <v>45231</v>
      </c>
      <c r="D453" s="267">
        <v>45260</v>
      </c>
      <c r="E453" s="270">
        <v>0.25519999999999998</v>
      </c>
      <c r="F453" s="271"/>
      <c r="G453" s="271"/>
      <c r="H453" s="271"/>
      <c r="I453" s="271"/>
      <c r="J453" s="271"/>
      <c r="K453" s="317"/>
    </row>
    <row r="454" spans="1:11" x14ac:dyDescent="0.25">
      <c r="A454" s="266" t="s">
        <v>551</v>
      </c>
      <c r="B454" s="267">
        <v>45260</v>
      </c>
      <c r="C454" s="267">
        <v>45261</v>
      </c>
      <c r="D454" s="267">
        <v>45291</v>
      </c>
      <c r="E454" s="270">
        <v>0.25040000000000001</v>
      </c>
      <c r="F454" s="271"/>
      <c r="G454" s="271"/>
      <c r="H454" s="271"/>
      <c r="I454" s="271"/>
      <c r="J454" s="271"/>
      <c r="K454" s="273"/>
    </row>
    <row r="455" spans="1:11" x14ac:dyDescent="0.25">
      <c r="A455" s="266" t="s">
        <v>552</v>
      </c>
      <c r="B455" s="267">
        <v>45289</v>
      </c>
      <c r="C455" s="267">
        <v>45292</v>
      </c>
      <c r="D455" s="267">
        <v>45322</v>
      </c>
      <c r="E455" s="270">
        <v>0.23319999999999999</v>
      </c>
      <c r="F455" s="270">
        <v>0.41860000000000003</v>
      </c>
      <c r="G455" s="270">
        <v>0.43109999999999998</v>
      </c>
      <c r="H455" s="270">
        <v>0.32729999999999998</v>
      </c>
      <c r="I455" s="270">
        <v>0.36109999999999998</v>
      </c>
      <c r="J455" s="270">
        <v>0.28539999999999999</v>
      </c>
      <c r="K455" s="273"/>
    </row>
    <row r="456" spans="1:11" x14ac:dyDescent="0.25">
      <c r="A456" s="266" t="s">
        <v>553</v>
      </c>
      <c r="B456" s="267">
        <v>45320</v>
      </c>
      <c r="C456" s="267">
        <v>45323</v>
      </c>
      <c r="D456" s="267">
        <v>45351</v>
      </c>
      <c r="E456" s="270">
        <v>0.2331</v>
      </c>
      <c r="F456" s="270">
        <v>0.4345</v>
      </c>
      <c r="G456" s="270">
        <v>0.46820000000000001</v>
      </c>
      <c r="H456" s="270">
        <v>0.29339999999999999</v>
      </c>
      <c r="I456" s="270">
        <v>0.3634</v>
      </c>
      <c r="J456" s="270">
        <v>0.27660000000000001</v>
      </c>
      <c r="K456" s="273"/>
    </row>
    <row r="457" spans="1:11" x14ac:dyDescent="0.25">
      <c r="A457" s="266" t="s">
        <v>554</v>
      </c>
      <c r="B457" s="267">
        <v>45351</v>
      </c>
      <c r="C457" s="267">
        <v>45352</v>
      </c>
      <c r="D457" s="267">
        <v>45382</v>
      </c>
      <c r="E457" s="270">
        <v>0.222</v>
      </c>
      <c r="F457" s="270">
        <v>0.4587</v>
      </c>
      <c r="G457" s="270">
        <v>0.51090000000000002</v>
      </c>
      <c r="H457" s="270">
        <v>0.251</v>
      </c>
      <c r="I457" s="270">
        <v>0.36849999999999999</v>
      </c>
      <c r="J457" s="270">
        <v>0.2747</v>
      </c>
      <c r="K457" s="273"/>
    </row>
    <row r="458" spans="1:11" x14ac:dyDescent="0.25">
      <c r="A458" s="266" t="s">
        <v>555</v>
      </c>
      <c r="B458" s="267">
        <v>45372</v>
      </c>
      <c r="C458" s="267">
        <v>45383</v>
      </c>
      <c r="D458" s="267">
        <v>45412</v>
      </c>
      <c r="E458" s="270">
        <v>0.22059999999999999</v>
      </c>
      <c r="F458" s="270">
        <v>0.4647</v>
      </c>
      <c r="G458" s="270">
        <v>0.54700000000000004</v>
      </c>
      <c r="H458" s="270">
        <v>0.2054</v>
      </c>
      <c r="I458" s="270">
        <v>0.36099999999999999</v>
      </c>
      <c r="J458" s="270">
        <v>0.27350000000000002</v>
      </c>
      <c r="K458" s="273"/>
    </row>
    <row r="459" spans="1:11" x14ac:dyDescent="0.25">
      <c r="A459" s="266" t="s">
        <v>556</v>
      </c>
      <c r="B459" s="267">
        <v>45412</v>
      </c>
      <c r="C459" s="267">
        <v>45413</v>
      </c>
      <c r="D459" s="267">
        <v>45443</v>
      </c>
      <c r="E459" s="270">
        <v>0.2102</v>
      </c>
      <c r="F459" s="270">
        <v>0.48980000000000001</v>
      </c>
      <c r="G459" s="270">
        <v>0.5605</v>
      </c>
      <c r="H459" s="270">
        <v>0.2001</v>
      </c>
      <c r="I459" s="270">
        <v>0.35720000000000002</v>
      </c>
      <c r="J459" s="270">
        <v>0.27150000000000002</v>
      </c>
      <c r="K459" s="273"/>
    </row>
    <row r="460" spans="1:11" x14ac:dyDescent="0.25">
      <c r="A460" s="266" t="s">
        <v>557</v>
      </c>
      <c r="B460" s="267">
        <v>45443</v>
      </c>
      <c r="C460" s="267">
        <v>45444</v>
      </c>
      <c r="D460" s="267">
        <v>45473</v>
      </c>
      <c r="E460" s="270">
        <v>0.2056</v>
      </c>
      <c r="F460" s="270">
        <v>0.4914</v>
      </c>
      <c r="G460" s="270">
        <v>0.56399999999999995</v>
      </c>
      <c r="H460" s="270">
        <v>0.1895</v>
      </c>
      <c r="I460" s="270">
        <v>0.35260000000000002</v>
      </c>
      <c r="J460" s="270">
        <v>0.2606</v>
      </c>
      <c r="K460" s="273"/>
    </row>
    <row r="461" spans="1:11" x14ac:dyDescent="0.25">
      <c r="A461" s="266" t="s">
        <v>558</v>
      </c>
      <c r="B461" s="267">
        <v>45471</v>
      </c>
      <c r="C461" s="267">
        <v>45474</v>
      </c>
      <c r="D461" s="267">
        <v>45504</v>
      </c>
      <c r="E461" s="270">
        <v>0.1966</v>
      </c>
      <c r="F461" s="270">
        <v>0.496</v>
      </c>
      <c r="G461" s="270">
        <v>0.5716</v>
      </c>
      <c r="H461" s="270">
        <v>0.1865</v>
      </c>
      <c r="I461" s="270">
        <v>0.3584</v>
      </c>
      <c r="J461" s="270">
        <v>0.26619999999999999</v>
      </c>
      <c r="K461" s="273"/>
    </row>
    <row r="462" spans="1:11" ht="15.75" thickBot="1" x14ac:dyDescent="0.3">
      <c r="A462" s="275" t="s">
        <v>559</v>
      </c>
      <c r="B462" s="276">
        <v>45504</v>
      </c>
      <c r="C462" s="276">
        <v>45505</v>
      </c>
      <c r="D462" s="276">
        <v>45535</v>
      </c>
      <c r="E462" s="325">
        <v>0.19470000000000001</v>
      </c>
      <c r="F462" s="325">
        <v>0.49969999999999998</v>
      </c>
      <c r="G462" s="325">
        <v>0.58160000000000001</v>
      </c>
      <c r="H462" s="325">
        <v>0.17979999999999999</v>
      </c>
      <c r="I462" s="325">
        <v>0.35709999999999997</v>
      </c>
      <c r="J462" s="325">
        <v>0.27189999999999998</v>
      </c>
      <c r="K462" s="278"/>
    </row>
    <row r="463" spans="1:11" ht="15.75" thickTop="1" x14ac:dyDescent="0.25">
      <c r="A463" s="328" t="s">
        <v>560</v>
      </c>
      <c r="B463" s="327">
        <v>45534</v>
      </c>
      <c r="C463" s="327">
        <v>45536</v>
      </c>
      <c r="D463" s="327">
        <v>45565</v>
      </c>
      <c r="E463" s="329">
        <v>0.1923</v>
      </c>
      <c r="F463" s="329">
        <v>0.497</v>
      </c>
      <c r="G463" s="329">
        <v>0.57840000000000003</v>
      </c>
      <c r="H463" s="329">
        <v>0.1704</v>
      </c>
      <c r="I463" s="329">
        <v>0.3463</v>
      </c>
      <c r="J463" s="329">
        <v>0.26690000000000003</v>
      </c>
      <c r="K463" s="330"/>
    </row>
    <row r="464" spans="1:11" x14ac:dyDescent="0.25">
      <c r="A464" s="328" t="s">
        <v>71</v>
      </c>
      <c r="B464" s="327">
        <v>45565</v>
      </c>
      <c r="C464" s="327">
        <v>45566</v>
      </c>
      <c r="D464" s="327">
        <v>45596</v>
      </c>
      <c r="E464" s="329">
        <v>0.18779999999999999</v>
      </c>
      <c r="F464" s="329">
        <v>0.50009999999999999</v>
      </c>
      <c r="G464" s="329">
        <v>0.58289999999999997</v>
      </c>
      <c r="H464" s="329">
        <v>0.16719999999999999</v>
      </c>
      <c r="I464" s="329">
        <v>0.35799999999999998</v>
      </c>
      <c r="J464" s="329">
        <v>0.26850000000000002</v>
      </c>
      <c r="K464" s="330"/>
    </row>
    <row r="465" spans="1:11" ht="15.75" thickBot="1" x14ac:dyDescent="0.3">
      <c r="A465" s="331" t="s">
        <v>71</v>
      </c>
      <c r="B465" s="326">
        <v>45565</v>
      </c>
      <c r="C465" s="326">
        <v>45566</v>
      </c>
      <c r="D465" s="326">
        <v>45930</v>
      </c>
      <c r="E465" s="325" t="s">
        <v>478</v>
      </c>
      <c r="F465" s="333"/>
      <c r="G465" s="333"/>
      <c r="H465" s="333"/>
      <c r="I465" s="333"/>
      <c r="J465" s="333"/>
      <c r="K465" s="332">
        <v>0.375</v>
      </c>
    </row>
    <row r="466" spans="1:11" ht="16.5" thickTop="1" x14ac:dyDescent="0.25">
      <c r="A466" s="279"/>
      <c r="B466" s="215"/>
      <c r="C466" s="280"/>
      <c r="D466" s="215"/>
      <c r="E466" s="215"/>
      <c r="F466" s="215"/>
      <c r="G466" s="215"/>
      <c r="H466" s="281"/>
    </row>
    <row r="467" spans="1:11" ht="15.75" x14ac:dyDescent="0.25">
      <c r="A467" s="215"/>
      <c r="B467" s="215"/>
      <c r="C467" s="280"/>
      <c r="D467" s="215"/>
      <c r="E467" s="215"/>
      <c r="F467" s="215"/>
      <c r="G467" s="215"/>
      <c r="H467" s="281"/>
    </row>
    <row r="468" spans="1:11" ht="15.75" x14ac:dyDescent="0.25">
      <c r="A468" s="215"/>
      <c r="B468" s="215"/>
      <c r="C468" s="280"/>
      <c r="D468" s="215"/>
      <c r="E468" s="215"/>
      <c r="F468" s="215"/>
      <c r="G468" s="215"/>
      <c r="H468" s="281"/>
    </row>
    <row r="469" spans="1:11" ht="15.75" x14ac:dyDescent="0.25">
      <c r="A469" s="215"/>
      <c r="B469" s="215"/>
      <c r="C469" s="280"/>
      <c r="D469" s="215"/>
      <c r="E469" s="215"/>
      <c r="F469" s="215"/>
      <c r="G469" s="215"/>
      <c r="H469" s="281"/>
    </row>
    <row r="470" spans="1:11" ht="15.75" x14ac:dyDescent="0.25">
      <c r="A470" s="215"/>
      <c r="B470" s="215"/>
      <c r="C470" s="280"/>
      <c r="D470" s="215"/>
      <c r="E470" s="215"/>
      <c r="F470" s="215"/>
      <c r="G470" s="215"/>
      <c r="H470" s="281"/>
    </row>
    <row r="471" spans="1:11" ht="15.75" x14ac:dyDescent="0.25">
      <c r="A471" s="282"/>
      <c r="B471" s="215"/>
      <c r="C471" s="215"/>
      <c r="D471" s="215"/>
      <c r="E471" s="215"/>
      <c r="F471" s="215"/>
      <c r="G471" s="215"/>
      <c r="H471" s="281"/>
    </row>
    <row r="472" spans="1:11" ht="15.75" x14ac:dyDescent="0.25">
      <c r="A472" s="283"/>
      <c r="B472" s="215"/>
      <c r="C472" s="215"/>
      <c r="D472" s="215"/>
      <c r="E472" s="215"/>
      <c r="F472" s="215"/>
      <c r="G472" s="215"/>
      <c r="H472" s="281"/>
    </row>
    <row r="473" spans="1:11" ht="15.75" x14ac:dyDescent="0.25">
      <c r="A473" s="284"/>
      <c r="B473" s="285"/>
      <c r="C473" s="215"/>
      <c r="D473" s="215"/>
      <c r="E473" s="215"/>
      <c r="F473" s="215"/>
      <c r="G473" s="215"/>
      <c r="H473" s="281"/>
    </row>
  </sheetData>
  <mergeCells count="191">
    <mergeCell ref="A441:A443"/>
    <mergeCell ref="B441:B443"/>
    <mergeCell ref="E441:K441"/>
    <mergeCell ref="C442:C443"/>
    <mergeCell ref="D442:D443"/>
    <mergeCell ref="E442:E443"/>
    <mergeCell ref="F442:F443"/>
    <mergeCell ref="G442:G443"/>
    <mergeCell ref="H442:H443"/>
    <mergeCell ref="I442:I443"/>
    <mergeCell ref="J442:J443"/>
    <mergeCell ref="K442:K443"/>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39:F339"/>
    <mergeCell ref="E340:F340"/>
    <mergeCell ref="A263:A265"/>
    <mergeCell ref="B263:B265"/>
    <mergeCell ref="C264:C265"/>
    <mergeCell ref="D264:D265"/>
    <mergeCell ref="E264:E265"/>
    <mergeCell ref="A268:A270"/>
    <mergeCell ref="B268:B270"/>
    <mergeCell ref="C269:C270"/>
    <mergeCell ref="D269:D270"/>
    <mergeCell ref="E323:F323"/>
    <mergeCell ref="E322:F322"/>
    <mergeCell ref="E320:F320"/>
    <mergeCell ref="E308:F308"/>
    <mergeCell ref="E317:F317"/>
    <mergeCell ref="E318:F318"/>
    <mergeCell ref="E328:F328"/>
    <mergeCell ref="E332:F332"/>
    <mergeCell ref="G269:G270"/>
    <mergeCell ref="E314:F314"/>
    <mergeCell ref="F264:F265"/>
    <mergeCell ref="G264:G265"/>
    <mergeCell ref="E304:F304"/>
    <mergeCell ref="E298:F298"/>
    <mergeCell ref="E299:F299"/>
    <mergeCell ref="E310:F310"/>
    <mergeCell ref="E301:F301"/>
    <mergeCell ref="E303:F303"/>
    <mergeCell ref="E305:F305"/>
    <mergeCell ref="E292:F292"/>
    <mergeCell ref="E307:F307"/>
    <mergeCell ref="E306:F306"/>
    <mergeCell ref="E302:F302"/>
    <mergeCell ref="E295:F295"/>
    <mergeCell ref="E296:F296"/>
    <mergeCell ref="E294:F294"/>
    <mergeCell ref="E293:F293"/>
    <mergeCell ref="E343:F343"/>
    <mergeCell ref="E344:F344"/>
    <mergeCell ref="E345:F345"/>
    <mergeCell ref="A1:H1"/>
    <mergeCell ref="H289:H290"/>
    <mergeCell ref="E288:H288"/>
    <mergeCell ref="E291:F291"/>
    <mergeCell ref="G7:G9"/>
    <mergeCell ref="C7:C9"/>
    <mergeCell ref="A2:G2"/>
    <mergeCell ref="F7:F9"/>
    <mergeCell ref="A3:G3"/>
    <mergeCell ref="G289:G290"/>
    <mergeCell ref="A288:A290"/>
    <mergeCell ref="B288:B290"/>
    <mergeCell ref="C289:C290"/>
    <mergeCell ref="D289:D290"/>
    <mergeCell ref="A6:A9"/>
    <mergeCell ref="B6:B9"/>
    <mergeCell ref="D7:D9"/>
    <mergeCell ref="E329:F329"/>
    <mergeCell ref="E335:F335"/>
    <mergeCell ref="E336:F336"/>
    <mergeCell ref="E300:F300"/>
    <mergeCell ref="E7:E9"/>
    <mergeCell ref="E269:F270"/>
    <mergeCell ref="E271:F271"/>
    <mergeCell ref="E289:F290"/>
    <mergeCell ref="E330:F330"/>
    <mergeCell ref="E334:F334"/>
    <mergeCell ref="E331:F331"/>
    <mergeCell ref="E315:F315"/>
    <mergeCell ref="E327:F327"/>
    <mergeCell ref="E326:F326"/>
    <mergeCell ref="E325:F325"/>
    <mergeCell ref="E324:F324"/>
    <mergeCell ref="E321:F321"/>
    <mergeCell ref="E319:F319"/>
    <mergeCell ref="E316:F316"/>
    <mergeCell ref="E297:F297"/>
    <mergeCell ref="E312:F312"/>
    <mergeCell ref="E311:F311"/>
    <mergeCell ref="E313:F313"/>
    <mergeCell ref="E309:F309"/>
    <mergeCell ref="E361:F361"/>
    <mergeCell ref="E362:F362"/>
    <mergeCell ref="E363:F363"/>
    <mergeCell ref="E364:F364"/>
    <mergeCell ref="E365:F365"/>
    <mergeCell ref="E337:F337"/>
    <mergeCell ref="E338:F338"/>
    <mergeCell ref="E356:F356"/>
    <mergeCell ref="E357:F357"/>
    <mergeCell ref="E358:F358"/>
    <mergeCell ref="E359:F359"/>
    <mergeCell ref="E360:F360"/>
    <mergeCell ref="E351:F351"/>
    <mergeCell ref="E352:F352"/>
    <mergeCell ref="E353:F353"/>
    <mergeCell ref="E354:F354"/>
    <mergeCell ref="E355:F355"/>
    <mergeCell ref="E346:F346"/>
    <mergeCell ref="E347:F347"/>
    <mergeCell ref="E348:F348"/>
    <mergeCell ref="E349:F349"/>
    <mergeCell ref="E350:F350"/>
    <mergeCell ref="E341:F341"/>
    <mergeCell ref="E342:F342"/>
    <mergeCell ref="E372:F372"/>
    <mergeCell ref="E373:F373"/>
    <mergeCell ref="E374:F374"/>
    <mergeCell ref="E375:F375"/>
    <mergeCell ref="E371:F371"/>
    <mergeCell ref="E366:F366"/>
    <mergeCell ref="E367:F367"/>
    <mergeCell ref="E368:F368"/>
    <mergeCell ref="E369:F369"/>
    <mergeCell ref="E370:F370"/>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20:F420"/>
    <mergeCell ref="E421:F421"/>
    <mergeCell ref="E422:F422"/>
    <mergeCell ref="E411:F411"/>
    <mergeCell ref="E412:F412"/>
    <mergeCell ref="E413:F413"/>
    <mergeCell ref="E414:F414"/>
    <mergeCell ref="E415:F415"/>
    <mergeCell ref="E416:F416"/>
    <mergeCell ref="E417:F417"/>
    <mergeCell ref="E418:F418"/>
    <mergeCell ref="E419:F419"/>
    <mergeCell ref="E432:F432"/>
    <mergeCell ref="E433:F433"/>
    <mergeCell ref="E434:F434"/>
    <mergeCell ref="E435:F435"/>
    <mergeCell ref="E436:F436"/>
    <mergeCell ref="E437:F437"/>
    <mergeCell ref="E438:F438"/>
    <mergeCell ref="E423:F423"/>
    <mergeCell ref="E424:F424"/>
    <mergeCell ref="E425:F425"/>
    <mergeCell ref="E426:F426"/>
    <mergeCell ref="E427:F427"/>
    <mergeCell ref="E428:F428"/>
    <mergeCell ref="E429:F429"/>
    <mergeCell ref="E430:F430"/>
    <mergeCell ref="E431:F43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Total</vt:lpstr>
      <vt:lpstr>Proporcional</vt:lpstr>
      <vt:lpstr>IBC 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Gomez</dc:creator>
  <cp:lastModifiedBy>Laura Castellar Almonacid</cp:lastModifiedBy>
  <dcterms:created xsi:type="dcterms:W3CDTF">2016-06-20T21:47:13Z</dcterms:created>
  <dcterms:modified xsi:type="dcterms:W3CDTF">2024-10-08T20:09:56Z</dcterms:modified>
</cp:coreProperties>
</file>