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ELL\Desktop\1. EJERCICIO ACADEMICO INGENIO PICHICHI\"/>
    </mc:Choice>
  </mc:AlternateContent>
  <xr:revisionPtr revIDLastSave="0" documentId="13_ncr:1_{BE1C755A-E99A-4177-91CE-F9A802863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mplo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L10" i="5"/>
  <c r="M14" i="5"/>
  <c r="M11" i="5"/>
  <c r="I9" i="5"/>
  <c r="I10" i="5"/>
  <c r="G11" i="5"/>
  <c r="C11" i="5"/>
  <c r="C12" i="5" s="1"/>
  <c r="I11" i="5" l="1"/>
  <c r="G12" i="5"/>
  <c r="C13" i="5"/>
  <c r="B13" i="5" l="1"/>
  <c r="F12" i="5"/>
  <c r="L13" i="5" s="1"/>
  <c r="M13" i="5" s="1"/>
  <c r="M15" i="5" s="1"/>
  <c r="M17" i="5" s="1"/>
  <c r="G13" i="5"/>
  <c r="I13" i="5" l="1"/>
  <c r="G15" i="5"/>
  <c r="G17" i="5" s="1"/>
  <c r="F13" i="5"/>
</calcChain>
</file>

<file path=xl/sharedStrings.xml><?xml version="1.0" encoding="utf-8"?>
<sst xmlns="http://schemas.openxmlformats.org/spreadsheetml/2006/main" count="32" uniqueCount="30">
  <si>
    <t>Precio Vta x Kgr</t>
  </si>
  <si>
    <t>(-) Ctos/gtos Variables</t>
  </si>
  <si>
    <t>UB Esperada</t>
  </si>
  <si>
    <t>Resultado afectado (Con siniestro)</t>
  </si>
  <si>
    <t xml:space="preserve">Resultado Normal (Sin siniestro) </t>
  </si>
  <si>
    <t>Kgrs de producto</t>
  </si>
  <si>
    <t>Precio venta x Kgr</t>
  </si>
  <si>
    <t xml:space="preserve">SUPUESTOS: </t>
  </si>
  <si>
    <t>2. Durante la afectación, por tonelada de caña (1.000 kgrs) se obtuvieron (190 Kgrs de azucar), se pierden 10 Kgrs (5%).</t>
  </si>
  <si>
    <t>Ingresos Operacionales</t>
  </si>
  <si>
    <t xml:space="preserve">Cuadro 1. Resultado Normal (Sin siniestro) </t>
  </si>
  <si>
    <t>Cuadro 2. Resultado con perdida (Con siniestro)</t>
  </si>
  <si>
    <t>1. Sin siniestro o condiciones normales, por 1 tonelada de caña (1.000 kgrs) se obtienen (200 kgrs) de azucar (20%)</t>
  </si>
  <si>
    <t xml:space="preserve">UB obtenida con siniestro </t>
  </si>
  <si>
    <t>3. Durante la afectación se incurrieron todos los costos/gastos; excepto los de fabrica y ventas de los 10 kgr no obtenidos de azucar que representan un % marginal y aquí omito descontar para facilitar el entendimiento del concepto</t>
  </si>
  <si>
    <t>Ingresos Operacionales ( Ventas)</t>
  </si>
  <si>
    <t>Resumen Perdida</t>
  </si>
  <si>
    <t>Perdida de UB por disminución de ingresos</t>
  </si>
  <si>
    <t>10 Kgr Azucar*$2700</t>
  </si>
  <si>
    <t>Costos y Gastos variables</t>
  </si>
  <si>
    <t>1. Perdida de UB por disminución de ingresos</t>
  </si>
  <si>
    <t>2. Aumento en costos y gastos</t>
  </si>
  <si>
    <t>Utilidad Bruta Esperada</t>
  </si>
  <si>
    <t xml:space="preserve">UB Obtenida </t>
  </si>
  <si>
    <t>UB Perdida</t>
  </si>
  <si>
    <t>Incremento en costos y Gastos</t>
  </si>
  <si>
    <t>Cobertura de Lucro Cesante</t>
  </si>
  <si>
    <t>Perdida de UB x Disminución Ingresos e Incre Costos y Gastos</t>
  </si>
  <si>
    <t>Ctos/gtos reales (190 kgr*$2.700* % Ctos/Gtos)</t>
  </si>
  <si>
    <t>Ctos/gtos esperados (190Kgrs*$2700*%Ctos/gtos)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</si>
</sst>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2" applyNumberFormat="1" applyFont="1"/>
    <xf numFmtId="165" fontId="2" fillId="0" borderId="0" xfId="0" applyNumberFormat="1" applyFont="1"/>
    <xf numFmtId="164" fontId="0" fillId="0" borderId="0" xfId="1" applyNumberFormat="1" applyFont="1" applyBorder="1"/>
    <xf numFmtId="165" fontId="2" fillId="0" borderId="0" xfId="2" applyNumberFormat="1" applyFont="1" applyBorder="1"/>
    <xf numFmtId="0" fontId="2" fillId="2" borderId="1" xfId="0" applyFont="1" applyFill="1" applyBorder="1" applyAlignment="1">
      <alignment horizontal="center"/>
    </xf>
    <xf numFmtId="10" fontId="2" fillId="2" borderId="1" xfId="3" applyNumberFormat="1" applyFont="1" applyFill="1" applyBorder="1"/>
    <xf numFmtId="10" fontId="4" fillId="2" borderId="1" xfId="3" applyNumberFormat="1" applyFont="1" applyFill="1" applyBorder="1"/>
    <xf numFmtId="0" fontId="4" fillId="0" borderId="0" xfId="0" applyFont="1" applyAlignment="1">
      <alignment horizontal="center"/>
    </xf>
    <xf numFmtId="10" fontId="2" fillId="0" borderId="0" xfId="3" applyNumberFormat="1" applyFont="1" applyFill="1" applyBorder="1"/>
    <xf numFmtId="10" fontId="4" fillId="0" borderId="0" xfId="3" applyNumberFormat="1" applyFont="1" applyFill="1" applyBorder="1"/>
    <xf numFmtId="165" fontId="3" fillId="2" borderId="9" xfId="0" applyNumberFormat="1" applyFont="1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2" fillId="2" borderId="1" xfId="0" applyNumberFormat="1" applyFont="1" applyFill="1" applyBorder="1"/>
    <xf numFmtId="165" fontId="0" fillId="0" borderId="0" xfId="2" applyNumberFormat="1" applyFont="1" applyFill="1" applyBorder="1"/>
    <xf numFmtId="165" fontId="2" fillId="3" borderId="1" xfId="0" applyNumberFormat="1" applyFont="1" applyFill="1" applyBorder="1"/>
    <xf numFmtId="6" fontId="0" fillId="0" borderId="0" xfId="0" applyNumberFormat="1"/>
    <xf numFmtId="164" fontId="2" fillId="0" borderId="0" xfId="0" applyNumberFormat="1" applyFont="1"/>
    <xf numFmtId="164" fontId="0" fillId="4" borderId="1" xfId="1" applyNumberFormat="1" applyFont="1" applyFill="1" applyBorder="1"/>
    <xf numFmtId="6" fontId="0" fillId="4" borderId="1" xfId="0" applyNumberFormat="1" applyFill="1" applyBorder="1"/>
    <xf numFmtId="0" fontId="2" fillId="4" borderId="1" xfId="0" applyFont="1" applyFill="1" applyBorder="1"/>
    <xf numFmtId="9" fontId="2" fillId="4" borderId="1" xfId="3" applyFont="1" applyFill="1" applyBorder="1"/>
    <xf numFmtId="164" fontId="2" fillId="4" borderId="1" xfId="0" applyNumberFormat="1" applyFont="1" applyFill="1" applyBorder="1"/>
    <xf numFmtId="0" fontId="0" fillId="4" borderId="0" xfId="0" applyFill="1"/>
    <xf numFmtId="10" fontId="3" fillId="2" borderId="7" xfId="3" applyNumberFormat="1" applyFont="1" applyFill="1" applyBorder="1"/>
    <xf numFmtId="165" fontId="0" fillId="3" borderId="1" xfId="2" applyNumberFormat="1" applyFont="1" applyFill="1" applyBorder="1"/>
    <xf numFmtId="165" fontId="0" fillId="3" borderId="1" xfId="0" applyNumberFormat="1" applyFill="1" applyBorder="1"/>
    <xf numFmtId="0" fontId="0" fillId="0" borderId="1" xfId="0" applyBorder="1"/>
    <xf numFmtId="0" fontId="2" fillId="0" borderId="1" xfId="0" applyFont="1" applyBorder="1"/>
    <xf numFmtId="165" fontId="0" fillId="0" borderId="1" xfId="2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6" fontId="2" fillId="2" borderId="6" xfId="0" applyNumberFormat="1" applyFont="1" applyFill="1" applyBorder="1" applyAlignment="1">
      <alignment horizontal="center"/>
    </xf>
    <xf numFmtId="6" fontId="2" fillId="2" borderId="8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3" fillId="5" borderId="1" xfId="0" applyNumberFormat="1" applyFont="1" applyFill="1" applyBorder="1"/>
    <xf numFmtId="165" fontId="2" fillId="5" borderId="1" xfId="2" applyNumberFormat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165" fontId="0" fillId="0" borderId="0" xfId="0" applyNumberFormat="1" applyFill="1" applyBorder="1"/>
    <xf numFmtId="165" fontId="3" fillId="0" borderId="0" xfId="0" applyNumberFormat="1" applyFont="1" applyFill="1" applyBorder="1"/>
    <xf numFmtId="165" fontId="2" fillId="0" borderId="0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164" fontId="0" fillId="3" borderId="1" xfId="1" applyNumberFormat="1" applyFont="1" applyFill="1" applyBorder="1"/>
    <xf numFmtId="165" fontId="3" fillId="3" borderId="1" xfId="0" applyNumberFormat="1" applyFont="1" applyFill="1" applyBorder="1"/>
    <xf numFmtId="44" fontId="0" fillId="0" borderId="1" xfId="2" applyFont="1" applyBorder="1"/>
    <xf numFmtId="44" fontId="2" fillId="0" borderId="1" xfId="0" applyNumberFormat="1" applyFont="1" applyBorder="1"/>
    <xf numFmtId="0" fontId="0" fillId="0" borderId="1" xfId="0" applyFont="1" applyFill="1" applyBorder="1"/>
    <xf numFmtId="10" fontId="0" fillId="0" borderId="1" xfId="0" applyNumberFormat="1" applyFont="1" applyFill="1" applyBorder="1"/>
    <xf numFmtId="10" fontId="0" fillId="0" borderId="1" xfId="0" applyNumberFormat="1" applyBorder="1"/>
    <xf numFmtId="0" fontId="2" fillId="0" borderId="1" xfId="0" applyFont="1" applyFill="1" applyBorder="1"/>
    <xf numFmtId="9" fontId="0" fillId="0" borderId="1" xfId="0" applyNumberFormat="1" applyBorder="1"/>
    <xf numFmtId="9" fontId="2" fillId="0" borderId="1" xfId="0" applyNumberFormat="1" applyFont="1" applyBorder="1"/>
    <xf numFmtId="165" fontId="2" fillId="0" borderId="1" xfId="2" applyNumberFormat="1" applyFont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EF5-2D82-4564-91A3-8191E1503BB8}">
  <dimension ref="A1:M17"/>
  <sheetViews>
    <sheetView tabSelected="1" workbookViewId="0">
      <selection activeCell="J1" sqref="J1"/>
    </sheetView>
  </sheetViews>
  <sheetFormatPr baseColWidth="10" defaultColWidth="9.140625" defaultRowHeight="15" x14ac:dyDescent="0.25"/>
  <cols>
    <col min="1" max="1" width="22.5703125" customWidth="1"/>
    <col min="2" max="2" width="6.85546875" customWidth="1"/>
    <col min="3" max="3" width="13" bestFit="1" customWidth="1"/>
    <col min="4" max="4" width="2.42578125" customWidth="1"/>
    <col min="5" max="5" width="28.42578125" customWidth="1"/>
    <col min="6" max="6" width="7.140625" bestFit="1" customWidth="1"/>
    <col min="7" max="7" width="13" bestFit="1" customWidth="1"/>
    <col min="8" max="8" width="1.42578125" customWidth="1"/>
    <col min="9" max="9" width="10.42578125" style="58" customWidth="1"/>
    <col min="10" max="10" width="2.28515625" style="58" customWidth="1"/>
    <col min="11" max="11" width="55" customWidth="1"/>
    <col min="12" max="12" width="7.140625" bestFit="1" customWidth="1"/>
    <col min="13" max="13" width="13" bestFit="1" customWidth="1"/>
  </cols>
  <sheetData>
    <row r="1" spans="1:13" x14ac:dyDescent="0.25">
      <c r="A1" s="39" t="s">
        <v>7</v>
      </c>
      <c r="B1" s="39"/>
      <c r="C1" s="39"/>
      <c r="D1" s="39"/>
      <c r="E1" s="39"/>
      <c r="F1" s="39"/>
      <c r="G1" s="39"/>
    </row>
    <row r="2" spans="1:13" x14ac:dyDescent="0.25">
      <c r="A2" s="41" t="s">
        <v>12</v>
      </c>
      <c r="B2" s="41"/>
      <c r="C2" s="41"/>
      <c r="D2" s="41"/>
      <c r="E2" s="41"/>
      <c r="F2" s="41"/>
      <c r="G2" s="41"/>
    </row>
    <row r="3" spans="1:13" ht="27.75" customHeight="1" x14ac:dyDescent="0.25">
      <c r="A3" s="40" t="s">
        <v>8</v>
      </c>
      <c r="B3" s="40"/>
      <c r="C3" s="40"/>
      <c r="D3" s="40"/>
      <c r="E3" s="40"/>
      <c r="F3" s="40"/>
      <c r="G3" s="40"/>
    </row>
    <row r="4" spans="1:13" x14ac:dyDescent="0.25">
      <c r="A4" s="40" t="s">
        <v>14</v>
      </c>
      <c r="B4" s="40"/>
      <c r="C4" s="40"/>
      <c r="D4" s="40"/>
      <c r="E4" s="40"/>
      <c r="F4" s="40"/>
      <c r="G4" s="40"/>
    </row>
    <row r="5" spans="1:13" ht="27" customHeight="1" x14ac:dyDescent="0.25">
      <c r="A5" s="40"/>
      <c r="B5" s="40"/>
      <c r="C5" s="40"/>
      <c r="D5" s="40"/>
      <c r="E5" s="40"/>
      <c r="F5" s="40"/>
      <c r="G5" s="40"/>
    </row>
    <row r="6" spans="1:13" ht="15.75" thickBot="1" x14ac:dyDescent="0.3">
      <c r="A6" s="13"/>
      <c r="B6" s="13"/>
      <c r="C6" s="13"/>
      <c r="D6" s="13"/>
      <c r="E6" s="13"/>
      <c r="F6" s="13"/>
      <c r="G6" s="13"/>
    </row>
    <row r="7" spans="1:13" ht="15.75" thickBot="1" x14ac:dyDescent="0.3">
      <c r="A7" s="42" t="s">
        <v>10</v>
      </c>
      <c r="B7" s="43"/>
      <c r="C7" s="44"/>
      <c r="D7" s="4"/>
      <c r="E7" s="45" t="s">
        <v>11</v>
      </c>
      <c r="F7" s="46"/>
      <c r="G7" s="47"/>
      <c r="I7" s="64" t="s">
        <v>16</v>
      </c>
      <c r="J7" s="59"/>
      <c r="K7" s="38" t="s">
        <v>26</v>
      </c>
      <c r="L7" s="38"/>
      <c r="M7" s="38"/>
    </row>
    <row r="8" spans="1:13" x14ac:dyDescent="0.25">
      <c r="A8" s="48" t="s">
        <v>4</v>
      </c>
      <c r="B8" s="48"/>
      <c r="C8" s="48"/>
      <c r="D8" s="4"/>
      <c r="E8" s="50" t="s">
        <v>3</v>
      </c>
      <c r="F8" s="50"/>
      <c r="G8" s="50"/>
      <c r="H8" s="4"/>
      <c r="I8" s="64"/>
      <c r="J8" s="59"/>
      <c r="K8" s="36" t="s">
        <v>20</v>
      </c>
      <c r="L8" s="36"/>
      <c r="M8" s="35"/>
    </row>
    <row r="9" spans="1:13" x14ac:dyDescent="0.25">
      <c r="A9" s="49" t="s">
        <v>5</v>
      </c>
      <c r="B9" s="49"/>
      <c r="C9" s="26">
        <v>200</v>
      </c>
      <c r="D9" s="8"/>
      <c r="E9" s="51" t="s">
        <v>5</v>
      </c>
      <c r="F9" s="52"/>
      <c r="G9" s="17">
        <v>190</v>
      </c>
      <c r="H9" s="1"/>
      <c r="I9" s="65">
        <f>+G9-C9</f>
        <v>-10</v>
      </c>
      <c r="J9" s="60"/>
      <c r="K9" s="35" t="s">
        <v>18</v>
      </c>
      <c r="L9" s="35"/>
      <c r="M9" s="67">
        <v>27000</v>
      </c>
    </row>
    <row r="10" spans="1:13" x14ac:dyDescent="0.25">
      <c r="A10" s="49" t="s">
        <v>0</v>
      </c>
      <c r="B10" s="49"/>
      <c r="C10" s="27">
        <v>2700</v>
      </c>
      <c r="D10" s="24"/>
      <c r="E10" s="53" t="s">
        <v>6</v>
      </c>
      <c r="F10" s="54"/>
      <c r="G10" s="18">
        <v>2700</v>
      </c>
      <c r="H10" s="2"/>
      <c r="I10" s="33">
        <f>+G10</f>
        <v>2700</v>
      </c>
      <c r="J10" s="22"/>
      <c r="K10" s="35" t="s">
        <v>19</v>
      </c>
      <c r="L10" s="73">
        <f>+B12</f>
        <v>0.6</v>
      </c>
      <c r="M10" s="67">
        <v>16200</v>
      </c>
    </row>
    <row r="11" spans="1:13" x14ac:dyDescent="0.25">
      <c r="A11" s="49" t="s">
        <v>15</v>
      </c>
      <c r="B11" s="49"/>
      <c r="C11" s="27">
        <f>+C9*C10</f>
        <v>540000</v>
      </c>
      <c r="D11" s="24"/>
      <c r="E11" s="53" t="s">
        <v>9</v>
      </c>
      <c r="F11" s="54"/>
      <c r="G11" s="19">
        <f>+G9*G10</f>
        <v>513000</v>
      </c>
      <c r="H11" s="3"/>
      <c r="I11" s="34">
        <f>+G11-C11</f>
        <v>-27000</v>
      </c>
      <c r="J11" s="61"/>
      <c r="K11" s="36" t="s">
        <v>17</v>
      </c>
      <c r="L11" s="74">
        <f>+B13</f>
        <v>0.4</v>
      </c>
      <c r="M11" s="68">
        <f>+M9-M10</f>
        <v>10800</v>
      </c>
    </row>
    <row r="12" spans="1:13" x14ac:dyDescent="0.25">
      <c r="A12" s="55" t="s">
        <v>1</v>
      </c>
      <c r="B12" s="56">
        <v>0.6</v>
      </c>
      <c r="C12" s="57">
        <f>+C11*B12</f>
        <v>324000</v>
      </c>
      <c r="D12" s="9"/>
      <c r="E12" s="10" t="s">
        <v>1</v>
      </c>
      <c r="F12" s="32">
        <f>+G12/G11</f>
        <v>0.63157894736842102</v>
      </c>
      <c r="G12" s="16">
        <f>+C12</f>
        <v>324000</v>
      </c>
      <c r="H12" s="6"/>
      <c r="I12" s="66"/>
      <c r="J12" s="62"/>
      <c r="K12" s="36" t="s">
        <v>21</v>
      </c>
      <c r="L12" s="36"/>
      <c r="M12" s="35"/>
    </row>
    <row r="13" spans="1:13" x14ac:dyDescent="0.25">
      <c r="A13" s="28" t="s">
        <v>2</v>
      </c>
      <c r="B13" s="29">
        <f>+C13/C11</f>
        <v>0.4</v>
      </c>
      <c r="C13" s="30">
        <f>+C11-C12</f>
        <v>216000</v>
      </c>
      <c r="D13" s="25"/>
      <c r="E13" s="11" t="s">
        <v>13</v>
      </c>
      <c r="F13" s="12">
        <f>+G13/G11</f>
        <v>0.36842105263157893</v>
      </c>
      <c r="G13" s="21">
        <f>+G11-G12</f>
        <v>189000</v>
      </c>
      <c r="H13" s="3"/>
      <c r="I13" s="23">
        <f>+G13-C13</f>
        <v>-27000</v>
      </c>
      <c r="J13" s="63"/>
      <c r="K13" s="69" t="s">
        <v>28</v>
      </c>
      <c r="L13" s="70">
        <f>+F12</f>
        <v>0.63157894736842102</v>
      </c>
      <c r="M13" s="20">
        <f>+(190*2700)*L13</f>
        <v>324000</v>
      </c>
    </row>
    <row r="14" spans="1:13" x14ac:dyDescent="0.25">
      <c r="A14" s="31"/>
      <c r="B14" s="31"/>
      <c r="C14" s="31"/>
      <c r="E14" s="14"/>
      <c r="F14" s="15"/>
      <c r="G14" s="7"/>
      <c r="K14" s="69" t="s">
        <v>29</v>
      </c>
      <c r="L14" s="71">
        <v>0.6</v>
      </c>
      <c r="M14" s="37">
        <f>+(190*2700)*60%</f>
        <v>307800</v>
      </c>
    </row>
    <row r="15" spans="1:13" x14ac:dyDescent="0.25">
      <c r="E15" t="s">
        <v>23</v>
      </c>
      <c r="G15" s="3">
        <f>+G13</f>
        <v>189000</v>
      </c>
      <c r="K15" s="72" t="s">
        <v>25</v>
      </c>
      <c r="L15" s="36"/>
      <c r="M15" s="75">
        <f>+M13-M14</f>
        <v>16200</v>
      </c>
    </row>
    <row r="16" spans="1:13" x14ac:dyDescent="0.25">
      <c r="E16" t="s">
        <v>24</v>
      </c>
      <c r="G16" s="2">
        <v>27000</v>
      </c>
    </row>
    <row r="17" spans="5:13" x14ac:dyDescent="0.25">
      <c r="E17" s="5" t="s">
        <v>22</v>
      </c>
      <c r="F17" s="5"/>
      <c r="G17" s="7">
        <f>+G15+G16</f>
        <v>216000</v>
      </c>
      <c r="K17" s="5" t="s">
        <v>27</v>
      </c>
      <c r="L17" s="5"/>
      <c r="M17" s="6">
        <f>+M11+M15</f>
        <v>27000</v>
      </c>
    </row>
  </sheetData>
  <mergeCells count="16">
    <mergeCell ref="I7:I8"/>
    <mergeCell ref="K7:M7"/>
    <mergeCell ref="A9:B9"/>
    <mergeCell ref="E9:F9"/>
    <mergeCell ref="A10:B10"/>
    <mergeCell ref="E10:F10"/>
    <mergeCell ref="A11:B11"/>
    <mergeCell ref="E11:F11"/>
    <mergeCell ref="A7:C7"/>
    <mergeCell ref="E7:G7"/>
    <mergeCell ref="A8:C8"/>
    <mergeCell ref="E8:G8"/>
    <mergeCell ref="A1:G1"/>
    <mergeCell ref="A2:G2"/>
    <mergeCell ref="A3:G3"/>
    <mergeCell ref="A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Fabio Erazo</cp:lastModifiedBy>
  <dcterms:created xsi:type="dcterms:W3CDTF">2015-06-05T18:19:34Z</dcterms:created>
  <dcterms:modified xsi:type="dcterms:W3CDTF">2024-02-19T18:54:00Z</dcterms:modified>
</cp:coreProperties>
</file>