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C:\Users\darli\Downloads\"/>
    </mc:Choice>
  </mc:AlternateContent>
  <bookViews>
    <workbookView xWindow="0" yWindow="0" windowWidth="28800" windowHeight="11685" activeTab="2"/>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3" i="11"/>
  <c r="C11" i="11"/>
  <c r="B5" i="11"/>
  <c r="C10" i="11"/>
  <c r="B15" i="5"/>
  <c r="B8" i="11" s="1"/>
  <c r="B17" i="11"/>
  <c r="B28" i="11" s="1"/>
  <c r="B7" i="10"/>
  <c r="B7" i="14"/>
  <c r="B6" i="14"/>
  <c r="B5" i="14"/>
  <c r="B4" i="14"/>
  <c r="B3" i="14"/>
  <c r="B2" i="14"/>
  <c r="B4" i="11"/>
  <c r="B7" i="11"/>
  <c r="B4" i="10"/>
  <c r="B5" i="10"/>
  <c r="B6" i="10"/>
  <c r="B3" i="10"/>
</calcChain>
</file>

<file path=xl/sharedStrings.xml><?xml version="1.0" encoding="utf-8"?>
<sst xmlns="http://schemas.openxmlformats.org/spreadsheetml/2006/main" count="212" uniqueCount="158">
  <si>
    <t>SOLICITUD DE ANTECEDENTES -ABOGADO EXTERNO-</t>
  </si>
  <si>
    <t>Radicado(23 digitos)</t>
  </si>
  <si>
    <t>19001310300420210016900</t>
  </si>
  <si>
    <t>Juzgado</t>
  </si>
  <si>
    <t>JUZGADO 4 CIVIL DEL CIRCUITO DE POPAYÁN</t>
  </si>
  <si>
    <t>Demandado</t>
  </si>
  <si>
    <t>1. CONSORCIO PRESTASALUD hoy MEDIMAS EPS SAS.
2. CAFESALUD EPS S A – EN LIQUIDACIÓN
3 DIME CLÍNICA NEUROCARDIOVASCULAR S.A.
4. CLÍNICA LA ESTANCIA S.A.
5. SALUDCOOP ENTIDAD PROMOTORA DE SALUD ORGANISMO COOPERATIVO SALUDCOOP EN LIQUIDACION.</t>
  </si>
  <si>
    <t xml:space="preserve">Demandante </t>
  </si>
  <si>
    <t>1. ELVIA CRISTINA MEDINA LÓPEZ (Victima Directa). 
2. ELVIA CARMEN LÓPEZ MEDINA (Madre).
3. JAIRO MEDINA (Padre).
4. MANUEL FERNANDO VENEZUELA MEDINA (Sobrino).
5. MAIRA LIZETH MEDINA LÓPEZ (Hermana).
6. RONY MAURICIO MEDINA LÓPEZ (Hermano).
7. JAVIER JOAQUÍN MEDINA LÓPEZ (Hermano).
8. ADRIANA MEDINA LÓPEZ (Hermana).
9. LORENA MEDINA LÓPEZ (Hermana).
10. MILDRED MDINA LÓPEZ (Hermana).
11. DANIELA ALEJANDRA RENGIDO MEDINA (Sobrina menor de edad).
12. DALIA MEDINA LÓPEZ (Hermana).
13. LUIS FELIPE GUTIÉRREZ MEDINA (Sobrino).
14. SANDRA YAMIDT MEDINA LÓPEZ (Hermana).
15. LINA MARÍA VALENZULA MEDINA (Sobrina).
16. DANIELA MARCELA ANGARITA MEDINA (Sobrina). 
17. DIONEE NARYIBE MEDINA LÓPEZ (Hermana).
18. MARÍA FERNANDA ANGARITA MEDIA (Sobrina menor de edad)</t>
  </si>
  <si>
    <t>Tipo de vinculacion compañía</t>
  </si>
  <si>
    <t>LLAMADA EN GARANTIA</t>
  </si>
  <si>
    <t>Nombre de lesionado o muerto (s)</t>
  </si>
  <si>
    <t>ELVIA CRISTINA MEDINA LÓPEZ</t>
  </si>
  <si>
    <t>Fecha de los hechos</t>
  </si>
  <si>
    <t xml:space="preserve">8 de julio de 2015 al 10 de mayo de 2016 </t>
  </si>
  <si>
    <t>Fecha de solicitud audiencia prejudicial</t>
  </si>
  <si>
    <t>02 de febrero del 2018</t>
  </si>
  <si>
    <t>Fecha de audiencia prejudicial</t>
  </si>
  <si>
    <t>10 de abril del 2018</t>
  </si>
  <si>
    <t>AMPARO A AFECTAR</t>
  </si>
  <si>
    <t>RC Profesional Médica</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</si>
  <si>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</si>
  <si>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1. La señora Elvia Cristina Medina López lleva tratamiento renal desde el 2004 y desde el 2014 se le inició protocolo para trasplante renal en DIME CLÍNICA NEUROCARDIOVASCULAR
2. El 04 de julio de 2015 se le realizó trasplante de riñón. 
3. El 08 de julio de 2015 la vuelven a ingresar a cirugía puesto que el riñón trasplantado se encontraba isquémico pero viable. Se descubre que se había formado un trombo donde unieron el riñón con la arteria, lo que ocasionó que no pasara sangre por la arteria femoral. En cirugía se vuelve unir el riñón y se realiza injerto artificial para que circulación regresara a la normalidad. Se deja la paciente en sedación por 12 días
4. Una vez despierta la paciente, los médicos monitorean el riñón haciéndole biopsias cada 8 días, dándose en una de estas ocasiones una perforación a la arteria del riñón lo cual causó que se formase un hematoma en el área quirúrgica del flanco derecho abdominal. 
5. El 27 de julio de 2015 se lleva de cirugía por hemorragia interna, en donde se le saca el riñón. 
6. El 28 de julio de 2015 se diagnostica a la paciente en POP de nefrectomía de injerto pos isquemia extensa de riñón y drenaje de hematoma perirenal.
7. El 05 de agosto de 2015 se le diagnostica con enfermedad arterioesclerótica. 
8. Se le da de alta el 06 de agosto de 2015.  El 11 de agosto de 2015 se expresa que tiene pie caído como secuela de la isquemia de MID. 
9. En enero de 2016 en razón a deterioro de su pierna tuvo que ser internada en Clínica La Estancia donde estuvo 15 días en urgencias sin poder realizársele ningún procedimiento, comoquiera que EPS Cafesalud no daba autorización para el procedimiento de destapar la arteria.
10. El 23 de febrero de 2016 se vuelve a hospitalizar a la paciente, y se consigna que sufre de embolia y trombosis de arterias de los miembros inferiores. 
11.Se le realizan varios tratamientos médicos para recuperar la pierna, pero ninguno de ellos funciona.
12. El 16 de marzo de 2016, se le amputa la pierna derecha.
13. El 04 de mayo de 2016, se le hace otra amputación de segmento de fémur en la pierna derecha, más remodelación y reconstrucción en los días siguientes. 
14. El 16 de junio de 2016 fue dada de alta. Al día de hoy tiene que continuar terapia de reemplazo renal tres veces por semana.</t>
  </si>
  <si>
    <t>Valor de las pretensiones totales de la demanda (en pesos no en SMMLV)</t>
  </si>
  <si>
    <t>Perjuicios reclamados  (en pesos no en SMMLV)</t>
  </si>
  <si>
    <t>Patrimoniales</t>
  </si>
  <si>
    <t>Lucro Cesante</t>
  </si>
  <si>
    <t>Daño Emergente</t>
  </si>
  <si>
    <t>Extrapatrimoniales</t>
  </si>
  <si>
    <t>Daño Moral</t>
  </si>
  <si>
    <t>Daño a La Vida en Relación</t>
  </si>
  <si>
    <t>Daños a Bienes Jurídicos</t>
  </si>
  <si>
    <t>Asegurado</t>
  </si>
  <si>
    <t>Clínica la Estancia</t>
  </si>
  <si>
    <t>Nit Asegurado</t>
  </si>
  <si>
    <t>817003166 –1</t>
  </si>
  <si>
    <t xml:space="preserve">No. Póliza vinculada (las que se necesite solicitar). </t>
  </si>
  <si>
    <t>1. Póliza No. 021752907/0 de fecha 15/05/15 a 14/05/16.
2. Póliza No. 021932843/0 de fecha 15/05/16 a 14/05/17
3. Póliza No. 022094774/0 de fecha 14/05/2017 a 13/05/2018
4. Póliza No. 0022275342/0 de fecha14/05/2018 a 13/05/2019</t>
  </si>
  <si>
    <t>Fecha de asignación</t>
  </si>
  <si>
    <t>Fecha de notificación (por estados)</t>
  </si>
  <si>
    <t xml:space="preserve">Fecha de contestacion </t>
  </si>
  <si>
    <t>REMISION DE ANTECEDENTES - ABOGADO INTERNO-</t>
  </si>
  <si>
    <t>SINIESTRO - APLICATIVO</t>
  </si>
  <si>
    <t xml:space="preserve">STRO 136495481  APJ 32237 </t>
  </si>
  <si>
    <t>PÓLIZA</t>
  </si>
  <si>
    <t>VALOR ASEGURADO</t>
  </si>
  <si>
    <t>DEDUCIBLE</t>
  </si>
  <si>
    <t>10% MINIMO $5.000.000</t>
  </si>
  <si>
    <t>MODALIDAD</t>
  </si>
  <si>
    <t>CLAIMS MADE</t>
  </si>
  <si>
    <t xml:space="preserve">VIGENCIA </t>
  </si>
  <si>
    <t>14/05/2017 HASTA 14/05/2018</t>
  </si>
  <si>
    <t xml:space="preserve">SINIESTRO DENTRO DE LA VIGENCIA? </t>
  </si>
  <si>
    <t>SI</t>
  </si>
  <si>
    <t>CARTERA A DÍA</t>
  </si>
  <si>
    <t>COASEGURO</t>
  </si>
  <si>
    <t>PROPIO</t>
  </si>
  <si>
    <t xml:space="preserve">ASEGURADORAS  </t>
  </si>
  <si>
    <t xml:space="preserve">% DE PARTICIPACION </t>
  </si>
  <si>
    <t>REASEGURO</t>
  </si>
  <si>
    <t>NO</t>
  </si>
  <si>
    <t>CLASE DE REASEGURO</t>
  </si>
  <si>
    <t>MOTIVO DE LA DEMANDA</t>
  </si>
  <si>
    <t xml:space="preserve">Sin reclamación previa </t>
  </si>
  <si>
    <t>OFRECIENTO PREVIO?</t>
  </si>
  <si>
    <t>OFRECIENTO VALOR</t>
  </si>
  <si>
    <t xml:space="preserve">INFORME AJUSTADOR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</si>
  <si>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</si>
  <si>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</si>
  <si>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</si>
  <si>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</si>
  <si>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</si>
  <si>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</si>
  <si>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</si>
  <si>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</si>
  <si>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</si>
  <si>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</si>
  <si>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</si>
  <si>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</si>
  <si>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</si>
  <si>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</si>
  <si>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</si>
  <si>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</si>
  <si>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</si>
  <si>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</si>
  <si>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</si>
  <si>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</si>
  <si>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</si>
  <si>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</si>
  <si>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</si>
  <si>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</si>
  <si>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</si>
  <si>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</si>
  <si>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</si>
  <si>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</si>
  <si>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</si>
  <si>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</si>
  <si>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</si>
  <si>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</si>
  <si>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</si>
  <si>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</si>
  <si>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</si>
  <si>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</si>
  <si>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</si>
  <si>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</si>
  <si>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</si>
  <si>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</si>
  <si>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</si>
  <si>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</si>
  <si>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Las pretensiones objetivas ascienden a $1,115,730,068,4 ($1,239,700,076 menos el deducible del 10%). De acuerdo con lo siguiente.
Lucro Cesante: $169.700.076. A favor de la señora Elvia Medina López. Dentro del plenario consta prueba de que la señora Henao Jaramillo sufrió una PCL del 78,58%.  Si bien la parte  demandante incurrió en un error en la liquidación presentada, pues fija un salario mínimo diferente al fijado para el momento en que se configuró el siniestro, es importante destacar que el valor solicitado en la demanda es menor al que eventualmente podría reconocérsele a los demandantes. Por lo tanto, a pesar de la imprecisión en la liquidación, se considerará el monto especificado en la demanda como base para la evaluación de los posibles derechos y compensaciones a favor de los demandantes.  
Daño Emergente: $0. Resulta palmario establecer que no se justifican los montos solicitados, pues al proceso no se allego ninguna prueba o factura que demuestren estos cargos.
Daño Moral: $450.000.000. a) Elvia Cristina Medina López:  $60.000.000  b) Elvia Carmen López Medina: $60.000.000; c) Jairo Medina: $60.000.000; d) Maira Lizeth Medina López $30.000.000; e) Rony Mauricio Medina López $30.000.000; f) Javier Joaquín Medina López: $30.000.000; g) Adriana Medina López: $30.000.000; h) Lorena Medina López: $30.000.000; i) Mildred Medina López: $30.000.000;  j) Dalia Medina López: $30.000.000; k) Sandra Yamith Medina López: $30.000.000; l) Dionee Naryibe Medina López: $30.000.000; m) Manuel Fernando Venezuela Medina: $0; n) Daniela Alejandra Rengifo Medina: $0; o) Luis Felipe Gutierrez Medina: $0; p) Lina Maria Valenzuela Medina: $0; q) Daniela Marcela Angarita Medina: $0.; y,  r) María Fernanda Angarita Medina: $0. 
Lo anterior, de conformidad con la jurisprudencia Corte Suprema de Justicia, como por ejemplo en la sentencia SC562-2020 del 27 de febrero 2020 a través de la cual se concedio valor máximo a otorgar es de $60.000.000 para la victima dircta y los padres por la pérdida de ambos ojos y otras condiciones médicas para un menor, dónde al hermano se le fijo el límite de $30.000.000. De igual manera, se hace enfasis en que la presunción de daño para parientes en segundo grado de consanguinidad no genera presunción y dentro del expediente no obran pruebas suficientes que acrediten los daños solicitados por estos, esto según sentencia SP12969-2015. 
Daño a la Vida en Relación: $620.000.000. a) Elvia Cristina Medina López:  $70.000.000  b) Elvia Carmen López Medina: $50.000.000; c) Jairo Medina: $50.000.000; d) Maira Lizeth Medina López $50.000.000; e) Rony Mauricio Medina López $50.000.000; f) Javier Joaquín Medina López: $50.000.000; g) Adriana Medina López: $50.000.000; h) Lorena Medina López: $50.000.000; i) Mildred Medina López: $50.000.000;  j) Dalia Medina López: $5.0000.000; k) Sandra Yamith Medina López: $50.000.000; l) Dionee Naryibe Medina López: $50.000.000; m) Manuel Fernando Venezuela Medina: $0; n) Daniela Alejandra Rengifo Medina: $0; o) Luis Felipe Gutierrez Medina: $0; p) Lina Maria Valenzuela Medina: $0; q) Daniela Marcela Angarita Medina: $0.; y,  r) María Fernanda Angarita Medina: $0. 
Ante a esta tipología de perjuicios es preciso señalar que la misma recae sobre el arbitrio del juez acorde con las circunstancias particulares, y desde sentencia SC4803-2019 está cada vez más ha sido reconocida a terceros allegados a la víctima directa. De esta manera, se tendrá en cuenta la suma de $50.000.000 para cada uno de los demandantes, pues en jurisprudencia SC665-2019 fue reconocido este monto como tope máximo del reconocimiento a estos daños a familiares de las víctimas directas. Frente a la víctima directa, se tiene en cuenta el tope máximo de $70.000.000, pues segun jurisprudencia de SC562-2020, es el monto otorgado por daños a una menor que se dieron por negligencia médica. De igual manera, se hace enfasis en que la presunción de daño para parientes en segundo grado de consanguinidad no genera presunción y dentro del expediente no obran pruebas suficientes que acrediten los daños solicitados por estos, esto según sentencia SP12969-2015. 
Daño a Bienes Juridicos: $0. Respecto a esta tipología de perjuicios la Corte Suprema de Justicia mediante sentencia del 05 de agosto de 2014 con ponencia del magistrado Ariel Salazar Ramírez ha reconocido que son especies de perjuicio no patrimonial además del moral el daño a la vida en relación y la lesión a bienes jurídicos de especial protección constitucional o convencional, por lo que el daño a la salud no es una tipología de perjuicios reconocidas por la Corte, consecuentemente no se procede con su estimación económica.</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</si>
  <si>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</si>
  <si>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</si>
  <si>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</si>
  <si>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</si>
  <si>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</si>
  <si>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</si>
  <si>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</si>
  <si>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</si>
  <si>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</si>
  <si>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</si>
  <si>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</si>
  <si>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</si>
  <si>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</si>
  <si>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</si>
  <si>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</si>
  <si>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</si>
  <si>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</si>
  <si>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</si>
  <si>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</si>
  <si>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</si>
  <si>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</si>
  <si>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</si>
  <si>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</si>
  <si>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</si>
  <si>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</si>
  <si>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ACEPTADO</t>
  </si>
  <si>
    <t>AUTOMATICO</t>
  </si>
  <si>
    <t>Pretensiones elevadas- reclamación Compañía</t>
  </si>
  <si>
    <t>EVENTUAL</t>
  </si>
  <si>
    <t>PROBABLE RC MEDICA</t>
  </si>
  <si>
    <t>Ocupado - Autonomo</t>
  </si>
  <si>
    <t>Cliclista vehículo</t>
  </si>
  <si>
    <t>SUNSET</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</si>
  <si>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</si>
  <si>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</si>
  <si>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</si>
  <si>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</si>
  <si>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</si>
  <si>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</si>
  <si>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</si>
  <si>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</si>
  <si>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</si>
  <si>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</si>
  <si>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</si>
  <si>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</si>
  <si>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Vida/RC medica- aviso de siniestro sin tramite </t>
  </si>
  <si>
    <t>La contingencia de este proceso se califica como REMOTA, toda vez que, se configuró la prescripción ordinaria de las acciones derivadas del contrato de seguro documentado en la póliza R.C. PROFESIONAL CLINICAS Y HOSPITALES No. 022094774. 
Lo primero que debe tenerse en cuenta es que, la póliza No. 022094774 cuyo tomador y asegurado es CLÍNICA LA ESTANCIA, pactada bajo la modalidad claims made, ofrece cobertura temporal y material. Por un lado, el evento que se generó desde el 23 de febrero al 16 de mayo de 2016, ocurrió dentro del periodo retroactivo de la póliza, el cual se contaba desde el 10 de abril de 2010. Asimismo, consta que la primera reclamación que los demandantes formularon a Clínica La Estancia se hizo el 10 de abril de 2018 es decir, la reclamación se produjo dentro de la vigencia de este contrato de seguro. 
Así se tiene que según la documentación que obra dentro del expediente, a la CLÍNICA ESTANCIA S.A., se le efectuó la primera reclamación, cuando se le formuló la petición extrajudicial, es decir, desde el momento en que se celebró la audiencia de conciliación convocada por los demandantes, ante el Centro de Conciliación de la Casa de Justicia de la Secretaria de Gobierno Municipal de la Alcaldía de Popayán, cuya fecha data del 10 de abril de 2018. A partir de dicha fecha que empieza a contar el término para la configuración de la prescripción ordinaria. De conformidad con lo anterior, es entonces a partir del 10 de abril de 2018 que se cuenta con el término de 2 años para ejercer la acción judicial consagrada en el artículo 1081 del Código de Comercio, en concordancia con el Art. 1131 del mismo estatuto, feneciendo el término en agosto del 2020 (contabilizando el término de suspensión por Covid). En ese orden de cosas el llamamiento en garantía efectuado por la Clínica hasta el 11 de marzo del 2022 se encuentra afectado por prescripción. 
Frente a la responsabilidad del asegurado, se debe tenese en cuenta que hasta el momento esta no se ha acreditado por lo siguiente: (i) en el dictamen pericial allegado por la parte demandante, se establece que no se encuentran errores por parte de la cirugía vascular y ortopedia, y que la amputación estaba indicada; (ii) en la historia clínica queda establecido que desde el momento en que tuvo entrada la señora Elvia Cristina Medina López se le prestaron todos los servicios y atenciones médicas posibles de acuerdo a su patología; (ii) la parte demandante no aporta al proceso prueba alguna que demuestre que la causa de muerte fue por una falta en la atención o cuidado desarrollado por el personal médico de la institución, y no el desarrollo natural de la patología del paciente. Sin embargo, es importante resaltar que si bien se establece que hay un monitoreo constante del paciente desde su momento de llegada, se denota que varios de los exámenes que debían realizársele fueron realizados 2 días después del ingreso de la paciente. Por tanto, dependerá del debate probatorio acreditar la incidencia del comportamiento de los protocolos médicos y del personal médico y en los resultados del hecho lesivo. 
Lo anterior sin perjuicio del carácter contingente de la calificación.</t>
  </si>
  <si>
    <t>DEMANDA:
1. LAS EXCEPCIONES PLANTEADAS POR CLINICA LA ESTANCIA, ENTIDAD QUE EFECTÚA EL LLAMAMIENTO EN GARANTÍA A MI PROCURADA.
2. LA CONDUCTA DESPLEGADA POR CLINICA LA ESTANCIA. Y POR LOS FUNCIONARIOS DE SALUD QUE INTERVINIERON Y ATENDIERON LA SITUACIÓN MÉDICA Y LA INTERVENCIÓN QUIRÚRGICA DE LA SEÑORA MARÍA ISOLINA OROZCO HERNÁNDEZ FUE DILIGENTE, IDÓNEA Y OPORTUNA 
3. INEXISTENCIA DEL NEXO DE CAUSALIDAD ENTRE EL DAÑO ALEGADO POR LA PACIENTE Y LA ACTUACIÓN DE LA CLÍNICA LA ESTANCIA S.A.
4. EL CONTENIDO OBLIGACIONAL QUE CONLLEVA EL SERVICIO MÉDICO ES DE MEDIO Y NO DE RESULTADO.
5. EL RÉGIMEN DE RESPONSABILIDAD APLICABLE A ESTE PARTICULAR ES EL DE LA CULPA PROBADA -REITERACIÓN DE LA JURISPRUDENCIA DE LA CORTE SUPREMA DE JUSTICIA Y DE LA CORTE CONSTITUCIONAL- 
6. IMPROCEDENCIA DEL PERJUICIO MATERIAL DENOMINADO LUCRO CESANTE.
7. IMPROCEDENCIA DEL PERJUICIO MATERIAL DENOMINADO DAÑO EMERGENTE
8. TASACIÓN INDEBIDA, EXHORBITANTE E INJUSTIFICADA DE LOS SUPUESTOS PERJUICIOS INMATERIALES PRETENDIDOS POR LOS DEMANDANTES, TITULADO COMO: DAÑOS MORALES.  
9.TASACIÓN INDEBIDA, EXHORBITANTE E INJUSTIFICADA DE LOS SUPUESTOS PERJUICIOS INMATERIALES PRETENDIDOS POR LOS DEMANDANTES, TITULADO COMO: DAÑO A LA VIDA EN RELACIÓN. 
10. IMPROCEDENCIA DEL RECONOCIMIENTO DE LOS PERJUICIOS EXTRAPATRIMONIALES DENOMINADOS DAÑO A BIENES JURÍDICOS
11. ENRIQUECIMIENTO SIN CAUSA. 
12. GENÉRICA O INNOMINADA. 
LLAMAMIENTO EN GARANTÍA:
1. PRESCRIPCIÓN ORDINARIA DE LAS ACCIONES DERIVADAS DEL CONTRATO DE SEGURO DOCUMENTADO EN LA PÓLIZA R.C. PARA CLINICAS Y HOSPITALES Y/O CENTROS MEDICO No. 022094774. 
2. LAS PÓLIZAS VINCULADAS Y VIGENTES ENTRE EL 15 DE MAYO DE 2015 AL 14 DE MAYO DE 2016, 15 DE MAYO DE 2016 AL 14 DE MAYO DE 2017, 14 DE MAYO DE 2018 AL 13 DE MAYO DE 2019, NO OFRECEN COBERTURA TEMPORAL PARA LOS HECHOS OBJETO DE LITIGIO, COMOQUIERA QUE NO CUMPLEN LOS REQUISITOS DE LA MODALIDAD DE COBERTURA TEMPORAL CLAIMS MADE, POR NO HABER OCURRIDO LA RECLAMACIÓN EFECTUADA POR LOS HOY DEMANDANTES A LA CLÍNICA LA ESTANCIA S.A., DENTRO DE NINGUNA DE ESTAS VIGENCIAS
3. INEXISTENCIA DE OBLIGACIÓN INDEMNIZATORIA A CARGO DE ALLIANZ SEGUROS S.A., POR CUANTO NO SE HA REALIZADO EL RIESGO ASEGURADO EN LA PÓLIZA DE RESPONSABILIDAD CIVIL PROFESIONAL INSTITUCIONES CLÍNICAS NO. 022094774.  
4. EL SEGURO CONTENIDO EN LA PÓLIZA No. 022094774/0 ES DE CARÁCTER MERAMENTE INDEMNIZATORIO
5. EN CUALQUIER CASO, DE NINGUNA FORMA SE PODRÁ EXCEDER EL LÍMITE DEL VALOR ASEGURADO EN LA PÓLIZA R.C. PARA CLINICAS Y HOSPITALES No.022094774/0
6. EN LAS CONDICIONES DE LA PÓLIZA No. 022094774 SE PACTÓ UN DEDUCIBLE A CARGO DEL ASEGURADO. 
7. DISPONIBILIDAD DE LA SUMA ASEGURADA
8. SUJECIÓN A LAS CONDICIONES PARTICULARES Y GENERALES DEL CONTRATO DE SEGURO, EN LA QUE SE IDENTIFICA LA PÓLIZA 022094774/0, EL CLAUSULADO Y LOS AMPAROS 
9. INEXISTENCIA DE SOLIDARIDAD ENTRE ALLIANZ SEGUROS S.A. Y LA CLÍNICA LA ESTANCIA S.A. 
10. EL CONTRATO ES LEY PARA LAS PARTES
11.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</si>
</sst>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44" formatCode="_-&quot;$&quot;\ * #,##0.00_-;\-&quot;$&quot;\ * #,##0.0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4" fontId="0" fillId="0" borderId="0" xfId="3" applyFont="1"/>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center" vertical="top"/>
    </xf>
    <xf numFmtId="0" fontId="0" fillId="0" borderId="1" xfId="0" applyBorder="1" applyAlignment="1">
      <alignment horizontal="center" vertical="top"/>
    </xf>
    <xf numFmtId="0" fontId="2" fillId="0" borderId="1" xfId="0" applyFont="1" applyBorder="1" applyAlignment="1">
      <alignment horizontal="justify" vertical="top" wrapText="1"/>
    </xf>
    <xf numFmtId="14" fontId="0" fillId="0" borderId="2" xfId="0" applyNumberFormat="1"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3" xfId="0" applyFont="1" applyBorder="1" applyAlignment="1">
      <alignment horizontal="left"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llianzms-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8"/>
  <sheetViews>
    <sheetView zoomScale="70" zoomScaleNormal="70" workbookViewId="0">
      <selection activeCell="A5" sqref="A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8" t="s">
        <v>0</v>
      </c>
      <c r="B1" s="38"/>
      <c r="C1" s="38"/>
    </row>
    <row r="2" spans="1:3" x14ac:dyDescent="0.25">
      <c r="A2" s="5" t="s">
        <v>1</v>
      </c>
      <c r="B2" s="40" t="s">
        <v>2</v>
      </c>
      <c r="C2" s="41"/>
    </row>
    <row r="3" spans="1:3" x14ac:dyDescent="0.25">
      <c r="A3" s="5" t="s">
        <v>3</v>
      </c>
      <c r="B3" s="42" t="s">
        <v>4</v>
      </c>
      <c r="C3" s="43"/>
    </row>
    <row r="4" spans="1:3" ht="72.75" customHeight="1" x14ac:dyDescent="0.25">
      <c r="A4" s="5" t="s">
        <v>5</v>
      </c>
      <c r="B4" s="36" t="s">
        <v>6</v>
      </c>
      <c r="C4" s="43"/>
    </row>
    <row r="5" spans="1:3" ht="129.75" customHeight="1" x14ac:dyDescent="0.25">
      <c r="A5" s="5" t="s">
        <v>7</v>
      </c>
      <c r="B5" s="36" t="s">
        <v>8</v>
      </c>
      <c r="C5" s="43"/>
    </row>
    <row r="6" spans="1:3" x14ac:dyDescent="0.25">
      <c r="A6" s="5" t="s">
        <v>9</v>
      </c>
      <c r="B6" s="39" t="s">
        <v>10</v>
      </c>
      <c r="C6" s="39"/>
    </row>
    <row r="7" spans="1:3" x14ac:dyDescent="0.25">
      <c r="A7" s="5" t="s">
        <v>11</v>
      </c>
      <c r="B7" s="39" t="s">
        <v>12</v>
      </c>
      <c r="C7" s="39"/>
    </row>
    <row r="8" spans="1:3" x14ac:dyDescent="0.25">
      <c r="A8" s="5" t="s">
        <v>13</v>
      </c>
      <c r="B8" s="35" t="s">
        <v>14</v>
      </c>
      <c r="C8" s="35"/>
    </row>
    <row r="9" spans="1:3" x14ac:dyDescent="0.25">
      <c r="A9" s="5" t="s">
        <v>15</v>
      </c>
      <c r="B9" s="35" t="s">
        <v>16</v>
      </c>
      <c r="C9" s="35"/>
    </row>
    <row r="10" spans="1:3" x14ac:dyDescent="0.25">
      <c r="A10" s="5" t="s">
        <v>17</v>
      </c>
      <c r="B10" s="35" t="s">
        <v>18</v>
      </c>
      <c r="C10" s="35"/>
    </row>
    <row r="11" spans="1:3" ht="23.25" customHeight="1" x14ac:dyDescent="0.25">
      <c r="A11" s="5" t="s">
        <v>19</v>
      </c>
      <c r="B11" s="36" t="s">
        <v>20</v>
      </c>
      <c r="C11" s="37"/>
    </row>
    <row r="12" spans="1:3" x14ac:dyDescent="0.25">
      <c r="A12" s="46" t="s">
        <v>21</v>
      </c>
      <c r="B12" s="35" t="s">
        <v>22</v>
      </c>
      <c r="C12" s="39"/>
    </row>
    <row r="13" spans="1:3" ht="30" customHeight="1" x14ac:dyDescent="0.25">
      <c r="A13" s="46"/>
      <c r="B13" s="39"/>
      <c r="C13" s="39"/>
    </row>
    <row r="14" spans="1:3" ht="97.5" customHeight="1" x14ac:dyDescent="0.25">
      <c r="A14" s="46"/>
      <c r="B14" s="39"/>
      <c r="C14" s="39"/>
    </row>
    <row r="15" spans="1:3" ht="30" x14ac:dyDescent="0.25">
      <c r="A15" s="5" t="s">
        <v>23</v>
      </c>
      <c r="B15" s="49">
        <f>SUM(C17,C18,C20,C21,C22)</f>
        <v>4149832235</v>
      </c>
      <c r="C15" s="50"/>
    </row>
    <row r="16" spans="1:3" ht="33.75" customHeight="1" x14ac:dyDescent="0.25">
      <c r="A16" s="54" t="s">
        <v>24</v>
      </c>
      <c r="B16" s="51" t="s">
        <v>25</v>
      </c>
      <c r="C16" s="51"/>
    </row>
    <row r="17" spans="1:3" ht="33.75" customHeight="1" x14ac:dyDescent="0.25">
      <c r="A17" s="55"/>
      <c r="B17" s="11" t="s">
        <v>26</v>
      </c>
      <c r="C17" s="6">
        <v>169700076</v>
      </c>
    </row>
    <row r="18" spans="1:3" ht="33.75" customHeight="1" x14ac:dyDescent="0.25">
      <c r="A18" s="55"/>
      <c r="B18" s="11" t="s">
        <v>27</v>
      </c>
      <c r="C18" s="6">
        <v>70132159</v>
      </c>
    </row>
    <row r="19" spans="1:3" x14ac:dyDescent="0.25">
      <c r="A19" s="55"/>
      <c r="B19" s="52" t="s">
        <v>28</v>
      </c>
      <c r="C19" s="53"/>
    </row>
    <row r="20" spans="1:3" x14ac:dyDescent="0.25">
      <c r="A20" s="55"/>
      <c r="B20" s="11" t="s">
        <v>29</v>
      </c>
      <c r="C20" s="6">
        <v>1280000000</v>
      </c>
    </row>
    <row r="21" spans="1:3" x14ac:dyDescent="0.25">
      <c r="A21" s="55"/>
      <c r="B21" s="11" t="s">
        <v>30</v>
      </c>
      <c r="C21" s="6">
        <v>1350000000</v>
      </c>
    </row>
    <row r="22" spans="1:3" x14ac:dyDescent="0.25">
      <c r="A22" s="56"/>
      <c r="B22" s="11" t="s">
        <v>31</v>
      </c>
      <c r="C22" s="6">
        <v>1280000000</v>
      </c>
    </row>
    <row r="23" spans="1:3" x14ac:dyDescent="0.25">
      <c r="A23" s="5" t="s">
        <v>32</v>
      </c>
      <c r="B23" s="39" t="s">
        <v>33</v>
      </c>
      <c r="C23" s="39"/>
    </row>
    <row r="24" spans="1:3" x14ac:dyDescent="0.25">
      <c r="A24" s="5" t="s">
        <v>34</v>
      </c>
      <c r="B24" s="39" t="s">
        <v>35</v>
      </c>
      <c r="C24" s="39"/>
    </row>
    <row r="25" spans="1:3" ht="57" customHeight="1" x14ac:dyDescent="0.25">
      <c r="A25" s="5" t="s">
        <v>36</v>
      </c>
      <c r="B25" s="35" t="s">
        <v>37</v>
      </c>
      <c r="C25" s="39"/>
    </row>
    <row r="26" spans="1:3" x14ac:dyDescent="0.25">
      <c r="A26" s="5" t="s">
        <v>38</v>
      </c>
      <c r="B26" s="47">
        <v>44621</v>
      </c>
      <c r="C26" s="48"/>
    </row>
    <row r="27" spans="1:3" x14ac:dyDescent="0.25">
      <c r="A27" s="5" t="s">
        <v>39</v>
      </c>
      <c r="B27" s="44">
        <v>45323</v>
      </c>
      <c r="C27" s="44"/>
    </row>
    <row r="28" spans="1:3" x14ac:dyDescent="0.25">
      <c r="A28" s="5" t="s">
        <v>40</v>
      </c>
      <c r="B28" s="44">
        <v>45351</v>
      </c>
      <c r="C28" s="45"/>
    </row>
  </sheetData>
  <mergeCells count="23">
    <mergeCell ref="B27:C27"/>
    <mergeCell ref="B28:C28"/>
    <mergeCell ref="A12:A14"/>
    <mergeCell ref="B12:C14"/>
    <mergeCell ref="B23:C23"/>
    <mergeCell ref="B24:C24"/>
    <mergeCell ref="B25:C25"/>
    <mergeCell ref="B26:C26"/>
    <mergeCell ref="B15:C15"/>
    <mergeCell ref="B16:C16"/>
    <mergeCell ref="B19:C19"/>
    <mergeCell ref="A16:A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8" sqref="B8:C8"/>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7" t="s">
        <v>41</v>
      </c>
      <c r="B1" s="57"/>
      <c r="C1" s="57"/>
    </row>
    <row r="2" spans="1:3" x14ac:dyDescent="0.25">
      <c r="A2" s="13" t="s">
        <v>42</v>
      </c>
      <c r="B2" s="58" t="s">
        <v>43</v>
      </c>
      <c r="C2" s="48"/>
    </row>
    <row r="3" spans="1:3" x14ac:dyDescent="0.25">
      <c r="A3" s="5" t="s">
        <v>1</v>
      </c>
      <c r="B3" s="39" t="str">
        <f>'GENERALES NOTA 322'!B2:C2</f>
        <v>19001310300420210016900</v>
      </c>
      <c r="C3" s="39"/>
    </row>
    <row r="4" spans="1:3" x14ac:dyDescent="0.25">
      <c r="A4" s="5" t="s">
        <v>3</v>
      </c>
      <c r="B4" s="39" t="str">
        <f>'GENERALES NOTA 322'!B3:C3</f>
        <v>JUZGADO 4 CIVIL DEL CIRCUITO DE POPAYÁN</v>
      </c>
      <c r="C4" s="39"/>
    </row>
    <row r="5" spans="1:3" x14ac:dyDescent="0.25">
      <c r="A5" s="5" t="s">
        <v>5</v>
      </c>
      <c r="B5" s="39" t="str">
        <f>'GENERALES NOTA 322'!B4:C4</f>
        <v>1. CONSORCIO PRESTASALUD hoy MEDIMAS EPS SAS.
2. CAFESALUD EPS S A – EN LIQUIDACIÓN
3 DIME CLÍNICA NEUROCARDIOVASCULAR S.A.
4. CLÍNICA LA ESTANCIA S.A.
5. SALUDCOOP ENTIDAD PROMOTORA DE SALUD ORGANISMO COOPERATIVO SALUDCOOP EN LIQUIDACION.</v>
      </c>
      <c r="C5" s="39"/>
    </row>
    <row r="6" spans="1:3" x14ac:dyDescent="0.25">
      <c r="A6" s="5" t="s">
        <v>7</v>
      </c>
      <c r="B6" s="39" t="str">
        <f>'GENERALES NOTA 322'!B5:C5</f>
        <v>1. ELVIA CRISTINA MEDINA LÓPEZ (Victima Directa). 
2. ELVIA CARMEN LÓPEZ MEDINA (Madre).
3. JAIRO MEDINA (Padre).
4. MANUEL FERNANDO VENEZUELA MEDINA (Sobrino).
5. MAIRA LIZETH MEDINA LÓPEZ (Hermana).
6. RONY MAURICIO MEDINA LÓPEZ (Hermano).
7. JAVIER JOAQUÍN MEDINA LÓPEZ (Hermano).
8. ADRIANA MEDINA LÓPEZ (Hermana).
9. LORENA MEDINA LÓPEZ (Hermana).
10. MILDRED MDINA LÓPEZ (Hermana).
11. DANIELA ALEJANDRA RENGIDO MEDINA (Sobrina menor de edad).
12. DALIA MEDINA LÓPEZ (Hermana).
13. LUIS FELIPE GUTIÉRREZ MEDINA (Sobrino).
14. SANDRA YAMIDT MEDINA LÓPEZ (Hermana).
15. LINA MARÍA VALENZULA MEDINA (Sobrina).
16. DANIELA MARCELA ANGARITA MEDINA (Sobrina). 
17. DIONEE NARYIBE MEDINA LÓPEZ (Hermana).
18. MARÍA FERNANDA ANGARITA MEDIA (Sobrina menor de edad)</v>
      </c>
      <c r="C6" s="39"/>
    </row>
    <row r="7" spans="1:3" x14ac:dyDescent="0.25">
      <c r="A7" s="5" t="s">
        <v>9</v>
      </c>
      <c r="B7" s="39" t="str">
        <f>'GENERALES NOTA 322'!B6:C6</f>
        <v>LLAMADA EN GARANTIA</v>
      </c>
      <c r="C7" s="39"/>
    </row>
    <row r="8" spans="1:3" x14ac:dyDescent="0.25">
      <c r="A8" s="13" t="s">
        <v>44</v>
      </c>
      <c r="B8" s="39">
        <v>22094774</v>
      </c>
      <c r="C8" s="39"/>
    </row>
    <row r="9" spans="1:3" x14ac:dyDescent="0.25">
      <c r="A9" s="13" t="s">
        <v>19</v>
      </c>
      <c r="B9" s="39"/>
      <c r="C9" s="39"/>
    </row>
    <row r="10" spans="1:3" x14ac:dyDescent="0.25">
      <c r="A10" s="13" t="s">
        <v>45</v>
      </c>
      <c r="C10" s="34">
        <v>2800000000</v>
      </c>
    </row>
    <row r="11" spans="1:3" x14ac:dyDescent="0.25">
      <c r="A11" s="13" t="s">
        <v>46</v>
      </c>
      <c r="B11" s="58" t="s">
        <v>47</v>
      </c>
      <c r="C11" s="48"/>
    </row>
    <row r="12" spans="1:3" x14ac:dyDescent="0.25">
      <c r="A12" s="13" t="s">
        <v>48</v>
      </c>
      <c r="B12" s="42" t="s">
        <v>49</v>
      </c>
      <c r="C12" s="43"/>
    </row>
    <row r="13" spans="1:3" x14ac:dyDescent="0.25">
      <c r="A13" s="13" t="s">
        <v>50</v>
      </c>
      <c r="B13" s="58" t="s">
        <v>51</v>
      </c>
      <c r="C13" s="59"/>
    </row>
    <row r="14" spans="1:3" x14ac:dyDescent="0.25">
      <c r="A14" s="13" t="s">
        <v>52</v>
      </c>
      <c r="B14" s="39" t="s">
        <v>53</v>
      </c>
      <c r="C14" s="39"/>
    </row>
    <row r="15" spans="1:3" x14ac:dyDescent="0.25">
      <c r="A15" s="13" t="s">
        <v>54</v>
      </c>
      <c r="B15" s="39" t="s">
        <v>53</v>
      </c>
      <c r="C15" s="39"/>
    </row>
    <row r="16" spans="1:3" x14ac:dyDescent="0.25">
      <c r="A16" s="60" t="s">
        <v>55</v>
      </c>
      <c r="B16" s="39" t="s">
        <v>56</v>
      </c>
      <c r="C16" s="39"/>
    </row>
    <row r="17" spans="1:3" x14ac:dyDescent="0.25">
      <c r="A17" s="61"/>
      <c r="B17" s="9" t="s">
        <v>57</v>
      </c>
      <c r="C17" s="10" t="s">
        <v>58</v>
      </c>
    </row>
    <row r="18" spans="1:3" x14ac:dyDescent="0.25">
      <c r="A18" s="61"/>
      <c r="B18" s="11"/>
      <c r="C18" s="11"/>
    </row>
    <row r="19" spans="1:3" x14ac:dyDescent="0.25">
      <c r="A19" s="61"/>
      <c r="B19" s="11"/>
      <c r="C19" s="11"/>
    </row>
    <row r="20" spans="1:3" x14ac:dyDescent="0.25">
      <c r="A20" s="61"/>
      <c r="B20" s="11"/>
      <c r="C20" s="11"/>
    </row>
    <row r="21" spans="1:3" x14ac:dyDescent="0.25">
      <c r="A21" s="13" t="s">
        <v>59</v>
      </c>
      <c r="B21" s="39" t="s">
        <v>60</v>
      </c>
      <c r="C21" s="39"/>
    </row>
    <row r="22" spans="1:3" x14ac:dyDescent="0.25">
      <c r="A22" s="13" t="s">
        <v>61</v>
      </c>
      <c r="B22" s="42"/>
      <c r="C22" s="43"/>
    </row>
    <row r="23" spans="1:3" x14ac:dyDescent="0.25">
      <c r="A23" s="13" t="s">
        <v>62</v>
      </c>
      <c r="B23" s="39" t="s">
        <v>63</v>
      </c>
      <c r="C23" s="39"/>
    </row>
    <row r="24" spans="1:3" x14ac:dyDescent="0.25">
      <c r="A24" s="13" t="s">
        <v>64</v>
      </c>
      <c r="B24" s="39" t="s">
        <v>60</v>
      </c>
      <c r="C24" s="39"/>
    </row>
    <row r="25" spans="1:3" x14ac:dyDescent="0.25">
      <c r="A25" s="13" t="s">
        <v>65</v>
      </c>
      <c r="B25" s="39"/>
      <c r="C25" s="39"/>
    </row>
    <row r="26" spans="1:3" x14ac:dyDescent="0.25">
      <c r="A26" s="12" t="s">
        <v>66</v>
      </c>
      <c r="B26" s="39" t="s">
        <v>60</v>
      </c>
      <c r="C26" s="39"/>
    </row>
    <row r="27" spans="1:3" x14ac:dyDescent="0.25">
      <c r="A27" s="62" t="s">
        <v>67</v>
      </c>
      <c r="B27" s="62"/>
      <c r="C27" s="62"/>
    </row>
    <row r="28" spans="1:3" ht="14.45" customHeight="1" x14ac:dyDescent="0.25">
      <c r="A28" s="63" t="s">
        <v>68</v>
      </c>
      <c r="B28" s="64"/>
      <c r="C28" s="30" t="s">
        <v>69</v>
      </c>
    </row>
    <row r="29" spans="1:3" ht="14.45" customHeight="1" x14ac:dyDescent="0.25">
      <c r="A29" s="65" t="s">
        <v>70</v>
      </c>
      <c r="B29" s="66"/>
      <c r="C29" s="30" t="s">
        <v>69</v>
      </c>
    </row>
    <row r="30" spans="1:3" ht="14.45" customHeight="1" x14ac:dyDescent="0.25">
      <c r="A30" s="65" t="s">
        <v>71</v>
      </c>
      <c r="B30" s="66"/>
      <c r="C30" s="31" t="s">
        <v>69</v>
      </c>
    </row>
    <row r="31" spans="1:3" ht="14.45" customHeight="1" x14ac:dyDescent="0.25">
      <c r="A31" s="65" t="s">
        <v>72</v>
      </c>
      <c r="B31" s="66"/>
      <c r="C31" s="30" t="s">
        <v>69</v>
      </c>
    </row>
    <row r="32" spans="1:3" x14ac:dyDescent="0.25">
      <c r="A32" s="65" t="s">
        <v>73</v>
      </c>
      <c r="B32" s="66"/>
      <c r="C32" s="30"/>
    </row>
    <row r="33" spans="1:3" ht="14.45" customHeight="1" x14ac:dyDescent="0.25">
      <c r="A33" s="65" t="s">
        <v>74</v>
      </c>
      <c r="B33" s="66"/>
      <c r="C33" s="30" t="s">
        <v>69</v>
      </c>
    </row>
    <row r="34" spans="1:3" ht="14.45" customHeight="1" x14ac:dyDescent="0.25">
      <c r="A34" s="65" t="s">
        <v>75</v>
      </c>
      <c r="B34" s="66"/>
      <c r="C34" s="32" t="s">
        <v>69</v>
      </c>
    </row>
    <row r="35" spans="1:3" x14ac:dyDescent="0.25">
      <c r="A35" s="63" t="s">
        <v>76</v>
      </c>
      <c r="B35" s="64"/>
      <c r="C35" s="33"/>
    </row>
    <row r="36" spans="1:3" x14ac:dyDescent="0.25">
      <c r="A36" s="68" t="s">
        <v>77</v>
      </c>
      <c r="B36" s="68"/>
      <c r="C36" s="68"/>
    </row>
    <row r="37" spans="1:3" x14ac:dyDescent="0.25">
      <c r="A37" s="67" t="s">
        <v>78</v>
      </c>
      <c r="B37" s="67"/>
      <c r="C37" s="11"/>
    </row>
    <row r="38" spans="1:3" x14ac:dyDescent="0.25">
      <c r="A38" s="67" t="s">
        <v>79</v>
      </c>
      <c r="B38" s="67"/>
      <c r="C38" s="11"/>
    </row>
    <row r="39" spans="1:3" x14ac:dyDescent="0.25">
      <c r="A39" s="67" t="s">
        <v>80</v>
      </c>
      <c r="B39" s="67"/>
      <c r="C39" s="11"/>
    </row>
    <row r="40" spans="1:3" x14ac:dyDescent="0.25">
      <c r="A40" s="67" t="s">
        <v>81</v>
      </c>
      <c r="B40" s="67"/>
      <c r="C40" s="11"/>
    </row>
    <row r="41" spans="1:3" x14ac:dyDescent="0.25">
      <c r="A41" s="67" t="s">
        <v>82</v>
      </c>
      <c r="B41" s="67"/>
      <c r="C41" s="11"/>
    </row>
    <row r="42" spans="1:3" x14ac:dyDescent="0.25">
      <c r="A42" s="67" t="s">
        <v>83</v>
      </c>
      <c r="B42" s="67"/>
      <c r="C42" s="11"/>
    </row>
    <row r="43" spans="1:3" x14ac:dyDescent="0.25">
      <c r="A43" s="67" t="s">
        <v>84</v>
      </c>
      <c r="B43" s="67"/>
      <c r="C43" s="11"/>
    </row>
    <row r="44" spans="1:3" x14ac:dyDescent="0.25">
      <c r="A44" s="67" t="s">
        <v>85</v>
      </c>
      <c r="B44" s="67"/>
      <c r="C44" s="11"/>
    </row>
    <row r="45" spans="1:3" x14ac:dyDescent="0.25">
      <c r="A45" s="67" t="s">
        <v>86</v>
      </c>
      <c r="B45" s="67"/>
      <c r="C45" s="11"/>
    </row>
    <row r="46" spans="1:3" x14ac:dyDescent="0.25">
      <c r="A46" s="67" t="s">
        <v>87</v>
      </c>
      <c r="B46" s="67"/>
      <c r="C46" s="11"/>
    </row>
    <row r="47" spans="1:3" x14ac:dyDescent="0.25">
      <c r="A47" s="67" t="s">
        <v>88</v>
      </c>
      <c r="B47" s="67"/>
      <c r="C47" s="11"/>
    </row>
    <row r="48" spans="1:3" x14ac:dyDescent="0.25">
      <c r="A48" s="67" t="s">
        <v>89</v>
      </c>
      <c r="B48" s="67"/>
      <c r="C48" s="11"/>
    </row>
    <row r="49" spans="1:3" x14ac:dyDescent="0.25">
      <c r="A49" s="67" t="s">
        <v>90</v>
      </c>
      <c r="B49" s="67"/>
      <c r="C49" s="11"/>
    </row>
    <row r="50" spans="1:3" x14ac:dyDescent="0.25">
      <c r="A50" s="67" t="s">
        <v>91</v>
      </c>
      <c r="B50" s="67"/>
      <c r="C50" s="11"/>
    </row>
    <row r="51" spans="1:3" x14ac:dyDescent="0.25">
      <c r="A51" s="67" t="s">
        <v>92</v>
      </c>
      <c r="B51" s="67"/>
      <c r="C51" s="11"/>
    </row>
    <row r="52" spans="1:3" x14ac:dyDescent="0.25">
      <c r="A52" s="67" t="s">
        <v>93</v>
      </c>
      <c r="B52" s="67"/>
      <c r="C52" s="11"/>
    </row>
    <row r="53" spans="1:3" x14ac:dyDescent="0.25">
      <c r="A53" s="45"/>
      <c r="B53" s="45"/>
      <c r="C53" s="11"/>
    </row>
  </sheetData>
  <mergeCells count="49">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2:C2"/>
    <mergeCell ref="B3:C3"/>
    <mergeCell ref="B4:C4"/>
    <mergeCell ref="B5:C5"/>
    <mergeCell ref="B6:C6"/>
    <mergeCell ref="B7:C7"/>
    <mergeCell ref="B13:C13"/>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tabSelected="1" zoomScale="70" zoomScaleNormal="70" workbookViewId="0">
      <selection activeCell="A37" sqref="A37"/>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7" t="s">
        <v>94</v>
      </c>
      <c r="B1" s="57"/>
      <c r="C1" s="57"/>
    </row>
    <row r="2" spans="1:6" x14ac:dyDescent="0.25">
      <c r="A2" s="19" t="s">
        <v>42</v>
      </c>
      <c r="B2" s="85" t="s">
        <v>43</v>
      </c>
      <c r="C2" s="86"/>
    </row>
    <row r="3" spans="1:6" x14ac:dyDescent="0.25">
      <c r="A3" s="20" t="s">
        <v>1</v>
      </c>
      <c r="B3" s="87" t="str">
        <f>'GENERALES NOTA 322'!B2:C2</f>
        <v>19001310300420210016900</v>
      </c>
      <c r="C3" s="87"/>
    </row>
    <row r="4" spans="1:6" x14ac:dyDescent="0.25">
      <c r="A4" s="20" t="s">
        <v>3</v>
      </c>
      <c r="B4" s="87" t="str">
        <f>'GENERALES NOTA 322'!B3:C3</f>
        <v>JUZGADO 4 CIVIL DEL CIRCUITO DE POPAYÁN</v>
      </c>
      <c r="C4" s="87"/>
    </row>
    <row r="5" spans="1:6" x14ac:dyDescent="0.25">
      <c r="A5" s="20" t="s">
        <v>5</v>
      </c>
      <c r="B5" s="87" t="str">
        <f>'GENERALES NOTA 322'!B4:C4</f>
        <v>1. CONSORCIO PRESTASALUD hoy MEDIMAS EPS SAS.
2. CAFESALUD EPS S A – EN LIQUIDACIÓN
3 DIME CLÍNICA NEUROCARDIOVASCULAR S.A.
4. CLÍNICA LA ESTANCIA S.A.
5. SALUDCOOP ENTIDAD PROMOTORA DE SALUD ORGANISMO COOPERATIVO SALUDCOOP EN LIQUIDACION.</v>
      </c>
      <c r="C5" s="87"/>
    </row>
    <row r="6" spans="1:6" ht="14.45" customHeight="1" x14ac:dyDescent="0.25">
      <c r="A6" s="20" t="s">
        <v>7</v>
      </c>
      <c r="B6" s="87" t="str">
        <f>'GENERALES NOTA 322'!B5:C5</f>
        <v>1. ELVIA CRISTINA MEDINA LÓPEZ (Victima Directa). 
2. ELVIA CARMEN LÓPEZ MEDINA (Madre).
3. JAIRO MEDINA (Padre).
4. MANUEL FERNANDO VENEZUELA MEDINA (Sobrino).
5. MAIRA LIZETH MEDINA LÓPEZ (Hermana).
6. RONY MAURICIO MEDINA LÓPEZ (Hermano).
7. JAVIER JOAQUÍN MEDINA LÓPEZ (Hermano).
8. ADRIANA MEDINA LÓPEZ (Hermana).
9. LORENA MEDINA LÓPEZ (Hermana).
10. MILDRED MDINA LÓPEZ (Hermana).
11. DANIELA ALEJANDRA RENGIDO MEDINA (Sobrina menor de edad).
12. DALIA MEDINA LÓPEZ (Hermana).
13. LUIS FELIPE GUTIÉRREZ MEDINA (Sobrino).
14. SANDRA YAMIDT MEDINA LÓPEZ (Hermana).
15. LINA MARÍA VALENZULA MEDINA (Sobrina).
16. DANIELA MARCELA ANGARITA MEDINA (Sobrina). 
17. DIONEE NARYIBE MEDINA LÓPEZ (Hermana).
18. MARÍA FERNANDA ANGARITA MEDIA (Sobrina menor de edad)</v>
      </c>
      <c r="C6" s="87"/>
    </row>
    <row r="7" spans="1:6" x14ac:dyDescent="0.25">
      <c r="A7" s="20" t="s">
        <v>9</v>
      </c>
      <c r="B7" s="87" t="str">
        <f>'GENERALES NOTA 322'!B6:C6</f>
        <v>LLAMADA EN GARANTIA</v>
      </c>
      <c r="C7" s="87"/>
    </row>
    <row r="8" spans="1:6" ht="30" x14ac:dyDescent="0.25">
      <c r="A8" s="20" t="s">
        <v>23</v>
      </c>
      <c r="B8" s="81">
        <f>'GENERALES NOTA 322'!B15:C15</f>
        <v>4149832235</v>
      </c>
      <c r="C8" s="82"/>
    </row>
    <row r="9" spans="1:6" x14ac:dyDescent="0.25">
      <c r="A9" s="88" t="s">
        <v>24</v>
      </c>
      <c r="B9" s="72" t="s">
        <v>25</v>
      </c>
      <c r="C9" s="73"/>
    </row>
    <row r="10" spans="1:6" x14ac:dyDescent="0.25">
      <c r="A10" s="88"/>
      <c r="B10" s="21" t="s">
        <v>26</v>
      </c>
      <c r="C10" s="18">
        <f>'GENERALES NOTA 322'!C17</f>
        <v>169700076</v>
      </c>
    </row>
    <row r="11" spans="1:6" x14ac:dyDescent="0.25">
      <c r="A11" s="88"/>
      <c r="B11" s="21" t="s">
        <v>27</v>
      </c>
      <c r="C11" s="18">
        <f>'GENERALES NOTA 322'!C18</f>
        <v>70132159</v>
      </c>
    </row>
    <row r="12" spans="1:6" x14ac:dyDescent="0.25">
      <c r="A12" s="88"/>
      <c r="B12" s="72"/>
      <c r="C12" s="73"/>
    </row>
    <row r="13" spans="1:6" x14ac:dyDescent="0.25">
      <c r="A13" s="88"/>
      <c r="B13" s="21" t="s">
        <v>95</v>
      </c>
      <c r="C13" s="23">
        <v>1280000000</v>
      </c>
    </row>
    <row r="14" spans="1:6" x14ac:dyDescent="0.25">
      <c r="A14" s="88"/>
      <c r="B14" s="21" t="s">
        <v>96</v>
      </c>
      <c r="C14" s="23">
        <v>2630000000</v>
      </c>
      <c r="E14" t="s">
        <v>97</v>
      </c>
      <c r="F14" s="16">
        <v>0.7</v>
      </c>
    </row>
    <row r="15" spans="1:6" x14ac:dyDescent="0.25">
      <c r="A15" s="22" t="s">
        <v>98</v>
      </c>
      <c r="B15" s="85" t="s">
        <v>99</v>
      </c>
      <c r="C15" s="86" t="s">
        <v>99</v>
      </c>
    </row>
    <row r="16" spans="1:6" ht="15" customHeight="1" x14ac:dyDescent="0.25">
      <c r="A16" s="20" t="s">
        <v>100</v>
      </c>
      <c r="B16" s="83" t="s">
        <v>156</v>
      </c>
      <c r="C16" s="84"/>
    </row>
    <row r="17" spans="1:3" ht="28.5" customHeight="1" x14ac:dyDescent="0.25">
      <c r="A17" s="14" t="s">
        <v>101</v>
      </c>
      <c r="B17" s="74">
        <f>((C19+C20+C22+C23)-C26)*C25*C27</f>
        <v>1115730068.4000001</v>
      </c>
      <c r="C17" s="74"/>
    </row>
    <row r="18" spans="1:3" x14ac:dyDescent="0.25">
      <c r="A18" s="22" t="s">
        <v>102</v>
      </c>
      <c r="B18" s="75" t="s">
        <v>25</v>
      </c>
      <c r="C18" s="76"/>
    </row>
    <row r="19" spans="1:3" x14ac:dyDescent="0.25">
      <c r="A19" s="70"/>
      <c r="B19" s="21" t="s">
        <v>26</v>
      </c>
      <c r="C19" s="18">
        <v>169700076</v>
      </c>
    </row>
    <row r="20" spans="1:3" x14ac:dyDescent="0.25">
      <c r="A20" s="71"/>
      <c r="B20" s="21" t="s">
        <v>27</v>
      </c>
      <c r="C20" s="18">
        <v>0</v>
      </c>
    </row>
    <row r="21" spans="1:3" x14ac:dyDescent="0.25">
      <c r="A21" s="71"/>
      <c r="B21" s="72" t="s">
        <v>28</v>
      </c>
      <c r="C21" s="73"/>
    </row>
    <row r="22" spans="1:3" x14ac:dyDescent="0.25">
      <c r="A22" s="71"/>
      <c r="B22" s="21" t="s">
        <v>95</v>
      </c>
      <c r="C22" s="18">
        <v>450000000</v>
      </c>
    </row>
    <row r="23" spans="1:3" ht="45" x14ac:dyDescent="0.25">
      <c r="A23" s="71"/>
      <c r="B23" s="21" t="s">
        <v>103</v>
      </c>
      <c r="C23" s="18">
        <v>620000000</v>
      </c>
    </row>
    <row r="24" spans="1:3" x14ac:dyDescent="0.25">
      <c r="A24" s="71"/>
      <c r="B24" s="72" t="s">
        <v>104</v>
      </c>
      <c r="C24" s="73"/>
    </row>
    <row r="25" spans="1:3" x14ac:dyDescent="0.25">
      <c r="A25" s="24"/>
      <c r="B25" s="21" t="s">
        <v>105</v>
      </c>
      <c r="C25" s="25">
        <v>1</v>
      </c>
    </row>
    <row r="26" spans="1:3" x14ac:dyDescent="0.25">
      <c r="A26" s="26"/>
      <c r="B26" s="21" t="s">
        <v>46</v>
      </c>
      <c r="C26" s="27">
        <v>123970007.59999999</v>
      </c>
    </row>
    <row r="27" spans="1:3" x14ac:dyDescent="0.25">
      <c r="A27" s="26"/>
      <c r="B27" s="21" t="s">
        <v>106</v>
      </c>
      <c r="C27" s="25">
        <v>1</v>
      </c>
    </row>
    <row r="28" spans="1:3" x14ac:dyDescent="0.25">
      <c r="A28" s="17" t="s">
        <v>107</v>
      </c>
      <c r="B28" s="74">
        <f>IFERROR(B17*(VLOOKUP(B15,Hoja2!$G$1:$H$6,2,0)),16666)</f>
        <v>16666</v>
      </c>
      <c r="C28" s="74"/>
    </row>
    <row r="29" spans="1:3" ht="30" x14ac:dyDescent="0.25">
      <c r="A29" s="20" t="s">
        <v>108</v>
      </c>
      <c r="B29" s="77" t="s">
        <v>109</v>
      </c>
      <c r="C29" s="78"/>
    </row>
    <row r="30" spans="1:3" ht="30" x14ac:dyDescent="0.25">
      <c r="A30" s="20" t="s">
        <v>110</v>
      </c>
      <c r="B30" s="79" t="s">
        <v>157</v>
      </c>
      <c r="C30" s="80"/>
    </row>
    <row r="31" spans="1:3" ht="18.75" x14ac:dyDescent="0.25">
      <c r="A31" s="28" t="s">
        <v>111</v>
      </c>
      <c r="B31" s="28"/>
      <c r="C31" s="28"/>
    </row>
    <row r="32" spans="1:3" x14ac:dyDescent="0.25">
      <c r="A32" s="29" t="s">
        <v>112</v>
      </c>
      <c r="B32" s="69"/>
      <c r="C32" s="69"/>
    </row>
    <row r="33" spans="1:3" x14ac:dyDescent="0.25">
      <c r="A33" s="29" t="s">
        <v>113</v>
      </c>
      <c r="B33" s="69"/>
      <c r="C33" s="69"/>
    </row>
    <row r="34" spans="1:3" x14ac:dyDescent="0.25">
      <c r="A34" s="26"/>
      <c r="B34" s="26"/>
      <c r="C34" s="26"/>
    </row>
    <row r="35" spans="1:3" x14ac:dyDescent="0.25">
      <c r="A35" s="26"/>
      <c r="B35" s="26"/>
      <c r="C35" s="26"/>
    </row>
    <row r="36" spans="1:3" x14ac:dyDescent="0.25">
      <c r="A36" s="26"/>
      <c r="B36" s="26"/>
      <c r="C36" s="26"/>
    </row>
    <row r="37" spans="1:3" x14ac:dyDescent="0.25">
      <c r="A37" s="26"/>
      <c r="B37" s="26"/>
      <c r="C37" s="26"/>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topLeftCell="A3"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7" t="s">
        <v>114</v>
      </c>
      <c r="B1" s="57"/>
      <c r="C1" s="57"/>
    </row>
    <row r="2" spans="1:3" ht="17.25" customHeight="1" x14ac:dyDescent="0.25">
      <c r="A2" s="13" t="s">
        <v>42</v>
      </c>
      <c r="B2" s="58" t="str">
        <f>'[2]AUTOS NOTA 321'!B2:C2</f>
        <v xml:space="preserve">SINIESTRO   LEGIS </v>
      </c>
      <c r="C2" s="48"/>
    </row>
    <row r="3" spans="1:3" ht="15.95" customHeight="1" x14ac:dyDescent="0.25">
      <c r="A3" s="5" t="s">
        <v>1</v>
      </c>
      <c r="B3" s="39" t="str">
        <f>'GENERALES NOTA 322'!B2:C2</f>
        <v>19001310300420210016900</v>
      </c>
      <c r="C3" s="39"/>
    </row>
    <row r="4" spans="1:3" x14ac:dyDescent="0.25">
      <c r="A4" s="5" t="s">
        <v>3</v>
      </c>
      <c r="B4" s="39" t="str">
        <f>'GENERALES NOTA 322'!B3:C3</f>
        <v>JUZGADO 4 CIVIL DEL CIRCUITO DE POPAYÁN</v>
      </c>
      <c r="C4" s="39"/>
    </row>
    <row r="5" spans="1:3" ht="29.25" customHeight="1" x14ac:dyDescent="0.25">
      <c r="A5" s="5" t="s">
        <v>5</v>
      </c>
      <c r="B5" s="39" t="str">
        <f>'GENERALES NOTA 322'!B4:C4</f>
        <v>1. CONSORCIO PRESTASALUD hoy MEDIMAS EPS SAS.
2. CAFESALUD EPS S A – EN LIQUIDACIÓN
3 DIME CLÍNICA NEUROCARDIOVASCULAR S.A.
4. CLÍNICA LA ESTANCIA S.A.
5. SALUDCOOP ENTIDAD PROMOTORA DE SALUD ORGANISMO COOPERATIVO SALUDCOOP EN LIQUIDACION.</v>
      </c>
      <c r="C5" s="39"/>
    </row>
    <row r="6" spans="1:3" x14ac:dyDescent="0.25">
      <c r="A6" s="5" t="s">
        <v>7</v>
      </c>
      <c r="B6" s="39" t="str">
        <f>'GENERALES NOTA 322'!B5:C5</f>
        <v>1. ELVIA CRISTINA MEDINA LÓPEZ (Victima Directa). 
2. ELVIA CARMEN LÓPEZ MEDINA (Madre).
3. JAIRO MEDINA (Padre).
4. MANUEL FERNANDO VENEZUELA MEDINA (Sobrino).
5. MAIRA LIZETH MEDINA LÓPEZ (Hermana).
6. RONY MAURICIO MEDINA LÓPEZ (Hermano).
7. JAVIER JOAQUÍN MEDINA LÓPEZ (Hermano).
8. ADRIANA MEDINA LÓPEZ (Hermana).
9. LORENA MEDINA LÓPEZ (Hermana).
10. MILDRED MDINA LÓPEZ (Hermana).
11. DANIELA ALEJANDRA RENGIDO MEDINA (Sobrina menor de edad).
12. DALIA MEDINA LÓPEZ (Hermana).
13. LUIS FELIPE GUTIÉRREZ MEDINA (Sobrino).
14. SANDRA YAMIDT MEDINA LÓPEZ (Hermana).
15. LINA MARÍA VALENZULA MEDINA (Sobrina).
16. DANIELA MARCELA ANGARITA MEDINA (Sobrina). 
17. DIONEE NARYIBE MEDINA LÓPEZ (Hermana).
18. MARÍA FERNANDA ANGARITA MEDIA (Sobrina menor de edad)</v>
      </c>
      <c r="C6" s="39"/>
    </row>
    <row r="7" spans="1:3" ht="43.5" customHeight="1" x14ac:dyDescent="0.25">
      <c r="A7" s="5" t="s">
        <v>9</v>
      </c>
      <c r="B7" s="39" t="str">
        <f>'GENERALES NOTA 322'!B6:C6</f>
        <v>LLAMADA EN GARANTIA</v>
      </c>
      <c r="C7" s="39"/>
    </row>
    <row r="8" spans="1:3" x14ac:dyDescent="0.25">
      <c r="A8" s="5" t="s">
        <v>115</v>
      </c>
      <c r="B8" s="39"/>
      <c r="C8" s="39"/>
    </row>
    <row r="9" spans="1:3" x14ac:dyDescent="0.25">
      <c r="A9" s="15" t="s">
        <v>102</v>
      </c>
      <c r="B9" s="89"/>
      <c r="C9" s="89"/>
    </row>
    <row r="10" spans="1:3" x14ac:dyDescent="0.25">
      <c r="A10" s="15" t="s">
        <v>116</v>
      </c>
      <c r="B10" s="39"/>
      <c r="C10" s="39"/>
    </row>
    <row r="11" spans="1:3" ht="30" x14ac:dyDescent="0.25">
      <c r="A11" s="15" t="s">
        <v>117</v>
      </c>
      <c r="B11" s="90"/>
      <c r="C11" s="45"/>
    </row>
    <row r="12" spans="1:3" ht="60" x14ac:dyDescent="0.25">
      <c r="A12" s="5" t="s">
        <v>118</v>
      </c>
      <c r="B12" s="39"/>
      <c r="C12" s="39"/>
    </row>
    <row r="13" spans="1:3" ht="60" x14ac:dyDescent="0.25">
      <c r="A13" s="5" t="s">
        <v>119</v>
      </c>
      <c r="B13" s="39"/>
      <c r="C13" s="39"/>
    </row>
    <row r="14" spans="1:3" x14ac:dyDescent="0.25">
      <c r="A14" s="5" t="s">
        <v>120</v>
      </c>
      <c r="B14" s="11"/>
      <c r="C14" s="11"/>
    </row>
    <row r="15" spans="1:3" x14ac:dyDescent="0.25">
      <c r="A15" s="15" t="s">
        <v>121</v>
      </c>
      <c r="B15" s="39"/>
      <c r="C15" s="39"/>
    </row>
    <row r="16" spans="1:3" x14ac:dyDescent="0.25">
      <c r="A16" s="11" t="s">
        <v>122</v>
      </c>
      <c r="B16" s="45"/>
      <c r="C16" s="45"/>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123</v>
      </c>
    </row>
    <row r="2" spans="1:1" x14ac:dyDescent="0.25">
      <c r="A2" t="s">
        <v>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42578125" defaultRowHeight="15" x14ac:dyDescent="0.25"/>
  <cols>
    <col min="4" max="4" width="20.140625" bestFit="1" customWidth="1"/>
    <col min="5" max="5" width="42.85546875" bestFit="1" customWidth="1"/>
    <col min="7" max="7" width="26.42578125" customWidth="1"/>
  </cols>
  <sheetData>
    <row r="1" spans="1:12" x14ac:dyDescent="0.25">
      <c r="A1" s="8" t="s">
        <v>48</v>
      </c>
      <c r="B1" t="s">
        <v>53</v>
      </c>
      <c r="C1" s="8" t="s">
        <v>55</v>
      </c>
      <c r="D1" s="8" t="s">
        <v>61</v>
      </c>
      <c r="E1" s="3" t="s">
        <v>62</v>
      </c>
      <c r="F1" s="2" t="s">
        <v>97</v>
      </c>
      <c r="G1" s="2" t="s">
        <v>124</v>
      </c>
      <c r="H1" s="4">
        <v>0.7</v>
      </c>
      <c r="I1" t="s">
        <v>125</v>
      </c>
      <c r="J1" t="s">
        <v>126</v>
      </c>
      <c r="L1" t="s">
        <v>10</v>
      </c>
    </row>
    <row r="2" spans="1:12" x14ac:dyDescent="0.25">
      <c r="A2" t="s">
        <v>127</v>
      </c>
      <c r="B2" t="s">
        <v>60</v>
      </c>
      <c r="C2" t="s">
        <v>128</v>
      </c>
      <c r="D2" s="2" t="s">
        <v>129</v>
      </c>
      <c r="E2" s="1" t="s">
        <v>130</v>
      </c>
      <c r="F2" s="2" t="s">
        <v>99</v>
      </c>
      <c r="G2" s="2" t="s">
        <v>131</v>
      </c>
      <c r="H2" s="4">
        <v>0.25</v>
      </c>
      <c r="I2" t="s">
        <v>132</v>
      </c>
      <c r="J2" t="s">
        <v>133</v>
      </c>
      <c r="L2" t="s">
        <v>134</v>
      </c>
    </row>
    <row r="3" spans="1:12" x14ac:dyDescent="0.25">
      <c r="A3" t="s">
        <v>49</v>
      </c>
      <c r="C3" t="s">
        <v>135</v>
      </c>
      <c r="D3" s="2" t="s">
        <v>136</v>
      </c>
      <c r="E3" s="1" t="s">
        <v>137</v>
      </c>
      <c r="F3" s="2" t="s">
        <v>138</v>
      </c>
      <c r="G3" s="2" t="s">
        <v>139</v>
      </c>
      <c r="H3" s="4">
        <v>0.55000000000000004</v>
      </c>
      <c r="I3" t="s">
        <v>140</v>
      </c>
      <c r="J3" t="s">
        <v>141</v>
      </c>
    </row>
    <row r="4" spans="1:12" x14ac:dyDescent="0.25">
      <c r="A4" t="s">
        <v>142</v>
      </c>
      <c r="C4" t="s">
        <v>56</v>
      </c>
      <c r="E4" s="1" t="s">
        <v>143</v>
      </c>
      <c r="G4" s="2" t="s">
        <v>144</v>
      </c>
      <c r="H4" s="4">
        <v>0.15</v>
      </c>
      <c r="I4" t="s">
        <v>145</v>
      </c>
      <c r="J4" t="s">
        <v>146</v>
      </c>
    </row>
    <row r="5" spans="1:12" x14ac:dyDescent="0.25">
      <c r="A5" t="s">
        <v>147</v>
      </c>
      <c r="E5" s="1" t="s">
        <v>148</v>
      </c>
      <c r="G5" s="2" t="s">
        <v>149</v>
      </c>
      <c r="H5" s="4">
        <v>0.7</v>
      </c>
      <c r="I5" t="s">
        <v>150</v>
      </c>
      <c r="J5" t="s">
        <v>151</v>
      </c>
    </row>
    <row r="6" spans="1:12" x14ac:dyDescent="0.25">
      <c r="E6" s="1" t="s">
        <v>152</v>
      </c>
      <c r="G6" s="2" t="s">
        <v>153</v>
      </c>
      <c r="H6" s="4">
        <v>0.3</v>
      </c>
      <c r="J6" t="s">
        <v>154</v>
      </c>
    </row>
    <row r="7" spans="1:12" x14ac:dyDescent="0.25">
      <c r="E7" s="1" t="s">
        <v>63</v>
      </c>
      <c r="G7" s="2" t="s">
        <v>99</v>
      </c>
    </row>
    <row r="8" spans="1:12" x14ac:dyDescent="0.25">
      <c r="E8" s="1" t="s">
        <v>155</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Darling Muñoz</cp:lastModifiedBy>
  <cp:revision/>
  <dcterms:created xsi:type="dcterms:W3CDTF">2020-12-07T14:41:17Z</dcterms:created>
  <dcterms:modified xsi:type="dcterms:W3CDTF">2024-03-04T17:27:57Z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