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UNZA/WILSON YESID CIFUENTES/"/>
    </mc:Choice>
  </mc:AlternateContent>
  <xr:revisionPtr revIDLastSave="21" documentId="8_{E3EB1797-2ACB-4107-96D0-F4D1A15C65BE}" xr6:coauthVersionLast="47" xr6:coauthVersionMax="47" xr10:uidLastSave="{99E6A660-7EB6-44CE-A9D4-F32AB36D0551}"/>
  <bookViews>
    <workbookView xWindow="-110" yWindow="-110" windowWidth="19420" windowHeight="1042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<sst xmlns="http://schemas.openxmlformats.org/spreadsheetml/2006/main" count="193" uniqueCount="147">
  <si>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</si>
  <si>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</si>
  <si>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</si>
  <si>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</si>
  <si>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</si>
  <si>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</si>
  <si>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</si>
  <si>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</si>
  <si>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</si>
  <si>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</si>
  <si>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</si>
  <si>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</si>
  <si>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</si>
  <si>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</si>
  <si>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</si>
  <si>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</si>
  <si>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</si>
  <si>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</si>
  <si>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</si>
  <si>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</si>
  <si>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</si>
  <si>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</si>
  <si>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</si>
  <si>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</si>
  <si>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</si>
  <si>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</si>
  <si>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</si>
  <si>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</si>
  <si>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</si>
  <si>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</si>
  <si>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</si>
  <si>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</si>
  <si>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</si>
  <si>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</si>
  <si>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</si>
  <si>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</si>
  <si>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</si>
  <si>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</si>
  <si>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</si>
  <si>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</si>
  <si>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</si>
  <si>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</si>
  <si>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</si>
  <si>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</si>
  <si>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</si>
  <si>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</si>
  <si>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</si>
  <si>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</si>
  <si>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</si>
  <si>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</si>
  <si>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</si>
  <si>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</si>
  <si>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</si>
  <si>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</si>
  <si>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</si>
  <si>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</si>
  <si>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</si>
  <si>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</si>
  <si>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</si>
  <si>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</si>
  <si>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</si>
  <si>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</si>
  <si>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</si>
  <si>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</si>
  <si>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</si>
  <si>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</si>
  <si>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</si>
  <si>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</si>
  <si>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</si>
  <si>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</si>
  <si>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</si>
  <si>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</si>
  <si>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</si>
  <si>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</si>
  <si>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</si>
  <si>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</si>
  <si>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</si>
  <si>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</si>
  <si>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</si>
  <si>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</si>
  <si>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</si>
  <si>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</si>
  <si>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</si>
  <si>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</si>
  <si>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</si>
  <si>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</si>
  <si>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</si>
  <si>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</si>
  <si>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</si>
  <si>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</si>
  <si>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</si>
  <si>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</si>
  <si>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</si>
  <si>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</si>
  <si>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</si>
  <si>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</si>
  <si>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</si>
  <si>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</si>
  <si>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</si>
  <si>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</si>
  <si>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</si>
  <si>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</si>
  <si>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</si>
  <si>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</si>
  <si>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</si>
  <si>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</si>
  <si>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</si>
  <si>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</si>
  <si>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</si>
  <si>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</si>
  <si>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</si>
  <si>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</si>
  <si>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</si>
  <si>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</si>
  <si>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</si>
  <si>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</si>
  <si>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</si>
  <si>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</si>
  <si>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</si>
  <si>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</si>
  <si>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</si>
  <si>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</si>
  <si>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</si>
  <si>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</si>
  <si>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</si>
  <si>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</si>
  <si>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</si>
  <si>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</si>
  <si>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</si>
  <si>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</si>
  <si>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</si>
  <si>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</si>
  <si>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</si>
  <si>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CARTONES AMÉRICA S.A.</t>
  </si>
  <si>
    <t>JUZGADO 1 LABORAL DEL CIRCUITO DE FUNZA - CUNDINAMARCA</t>
  </si>
  <si>
    <t>252863105001 2023 00071 00</t>
  </si>
  <si>
    <t>SEGÚN LOS HECHOS DE LA DEMANDA, EL SEÑOR WILSON TIENE UNA RELACIÓN DE CONVIVENCIA HACE MÁS DE 19 AÑOS CON JOHANNA MARITZA MALPICA MOLINA Y PRODUCTO DE TAL RELACIÓN NACIERON SUS HIJOS ALAN YESID CIFUENTES Y HELEN SOFIA CIFUENTES. QUE EL 16/01/2018 CELEBRÓ CONTRATO DE TRABAJO A TÉRMINO INDEFINIDO CON CARTONES AMÉRICA S.A.  CON UN SALARIO DE $1,335,600 Y CUMPLIENDO CON LA JORNADA LABORAL MÁXIMA LEGAL DESEMPEÑANDO FUNCIONES COMO OPERARIO DE APILADOR  Y SU ÚLTIMO CARGO FUE DE OPERARIO DE CONSOLA. QUE EL ACTOR FUE AFILIADO POR EL EMPLEADOR A LA ARL SEGUROS BOLIVAR, AL MOMENTO DE INGRESAR A LABORAR NO RECIBIÓ CAPACITACIÓN SOBRE LA OPERACIÓN DE LA MAQUINA APILADORA, NO RECIBIÓ EL MANUAL DE LA MISMA, NO RECIBIÓ INDUCCIÓN NI REINDUCCIÓN DEL PUESTO DE TRABAJO NI DEL SSST. QUE LA MÁQUINA APILADORA NO CONTABA CON GUARDA DE SEGURIDAD, NO SE ENCONTRABA EN CONDICIONES DE MANTENIMIENTO ADECUADO NI SE ENCONTRABA EN CONDICIONES ÓPTIMAS DE OPERABILIDAD Y QUE LA EMPRESA NO SUMINISTRÓ GUANTES DE PROTECCIÓN ESPECIAL PARA CORTE. QUE EL 11 DE ABRIL DEL 2020 SUFRIÓ UN ACCIDENTE LABORAL MIENTRAS DESEMPEÑABA SU FUNCIÓN DE OPERARIO DE APILADOR QUE FUE DENOMINADO "CORTE-AMPUTACIÓN DE LAS FALANGES DISTALES 2 Y 3 EN LA MANO IZQUIERDA", PUES LA BANDA APILADORA SE CORRIÓ PARA UN LADO, SE SUSPENDIÓ TEMPORALMENTE LA OPERABILIDAD DE LA MISMA Y DEBIDO A INSTRUCCIÓN, DEBIÓ AJUSTAR EL SENSOR, SUBIENDOSE EN UNA VIGA METALICA PARA ALCANZAR EL GATO TENIENDO COMO RESULTADO LA PÉRDIDA DEL EQUILIBRIO Y AL AL COGERSE DE LADO, EL PIÑÓN ATRADÓ LOS DEDOS Y CAUSÓ LO ACAECIDO. QUE PARA LA FECHA DEL ACCIDENTE LA EMPRESA NO CONTABA CON PERSONAL SE SSST. QUE FUE UN COMPAÑERO DE TRABAJO QUE AYUDÓ EN EL ACCIDENTE Y CUBRIÓ LA MANO CON UN TRAPO Y CINTA Y QUE EL ACTOR DESCONOCÍA EL PROCEDIMIENTO DE MANEJO ANTE ACCIDENTES DE TRABAJO POR NO ESTAR CAPACITADO. QUE DIERON AVISO A LOS BOMBEROS Y EL DEMANDANTE FUE TRASLADADO EN UN UBER HASTA LA CLINICA EN LA CUAL DIAGNOSTICARON "TRAUMA SEVERO DE LA MANO IZQUIERDA POR ATRAPAMIENTO CON EL MOTOR DE LA MÁQUINA APILADORA AL NIVEL DE SEGUNDO, TERCER Y CUARTO DEDO DE MANO IZQUIERDA", LO INTERVINIERON QUIRURGICAMENTE Y POR LA GRAVEDAD DE LAS LESIONES, RECIBIÓ INTERVENCIÓN QUIRURGICA EL 26 DE JUNIO DEL 2020. QUE EL 13 DE ABRIL DEL 2020 LA ARL EXPIDIÓ REPORTE Y REGISTRÓ EL ACCIDENTE COMO "PROPIOS DEL TRABAJO", EL 23 DE JULIO DEL 2020 SE EMITIERON RESTRICCIONES POR PARTE DEL MEDICO OCUPACIONAL DE LA ARL, SIN EMBARGO, LA EMPRESA NO ADECUÓ EL PUESTO DE TRABAJO Y LAS FUNCIONES ASIGNADAS. QUE EL 17 DE NOVIEMBRE DEL 2020 LA ARL EMITIÓ DICTAMEN DE PCL CON UN 7,70% DE PCL Y POR HABERSE PRESENTADO INCONFORMIDAD POR EL ACTOR, EL 17 DE NOVIEMBRE DEL 2021 LA JRCI DETERMINÓ UNA PCL DEL 13,80% DE ORIGEN LABORAL CON FECHA DE ESTRUCTURACIÓN 22/10/2020, DICTAMEN ESTE QUE FUE CONFIRMADO POR LA JNCI. QUE EL 18 DE ABRIL DEL 2022 EL ACTOR ACUDIÓ A URGENCIAS POR DOLOR EN LA REGIÓN LUMBROSACA Y RECIBIÓ INCAPACIDAD LABORAL DEL 2 DÍAS, SITUCIÓN QUE FUE DE CONOCIMIENTO DEL EMPLEADOR. EL 4 DE MAYO DEL 2022 LE FUERON ORDENADOS EXAMENES DE RESONANCIA DE COLUMNA, ENTRE OTROSE INTERCONSULTA CON MEDICINA FÍSICA, REHABILITACIÓN Y CONSULTA POR NEUROCIRUGÍA. QUE A PESAR DE CONOCER LA EMPRESA  LA SITUACIÓN DE SALUD DEL ACTOR, DIO POR TERMINADA LA RELACIÓN LABORAL Y EL 19 DE MAYO DEL 2022 SE PRACTICÓ EXAMEN OCUPACIONAL DE RETIRO EN EL QUE SE REPORTÓ "ANTECEDENTES OCUPACIONALES POR ACCIDENTE DE TRABAJO.ATRAPAMIENTO DE MIEMBROS POR RODILLOS (...) “ ESTADO ACTUAL: LUMBAGO PERSISTENTE DE INTENSIDAD 7/10 VARIABLE EN TTO ANALGESICO ORAL PENDIENTE -ASIGNACIÓN DE FISIOTERAPIA Y PARACLÍNICOS SOLICITADOS POR EPS". EL 31 DE MAYO EFECTUÓ DERECHO DE PETICIÓN DE DOCUMENTOS AL EMPLEADOR, EL 01 DE JUNIO DEL 2022 SOLICITÓ COPIA DE LA AUTORIZACIÓN DE DESPIDO ANTE EL MINTRABAJO, COPIA DE LOS DOCUMENTOS DEL ACCIDENTE DE TRABAJO ANTE LA ARL, COPIA DEL DICTAMEN ANTE LA JNCI. EL 2 DE JUNIO DEL 2022 SOLICITÓ A CLINICA COLSANITAS SU HC, EL 22 DE AGOSTO DEL 2022 SOLICITÓ AL MINTRABAJO COPIA DEL PACTO COLECTIVO SUSCRITO. EXPONE QUE ERA BENEFICIARIO DEL PACTO COLECTIVO 2017-2018, 2019-2020,2020-2022, RECIBIÍA PAGO DE PRESTACIONES EXTRALEGALES ESTABLECIDAS EN DICHO PACTO. PRESENTÓ ACCIÓN DE TUTELA CONTRA CARTONES AMERICA SA PRETENDIENDO LA PROTECCIÓN DE SUS DERECHOS A LA ESTABILIDAD LABORAL REFORZADA, A LA VIDA EN CONDICIONES DIGNAS, A LA SALUD, A LA SEGURIDAD SOCIAL EN CONEXIDAD CON EL DERECHO AL TRABAJO Y MEDIANTE FALLO DEL 4 DE NOVIEMBRE DEL 2022 FUE NEGADO EL AMPARO, MISMO QUE FUE CONFRIMADO POR HABERSE PRESENTADO IMPUGNACIÓN.</t>
  </si>
  <si>
    <t>WILSON YESID CIFUENTES SALGADO</t>
  </si>
  <si>
    <t>11 DE ABRIL DEL 2020</t>
  </si>
  <si>
    <t>CARTONES AMÉRICA S.A. y</t>
  </si>
  <si>
    <t>R.C. PATRONAL</t>
  </si>
  <si>
    <t>WILSON YESID CIFUENTES SALGADO, ALAN YESID CIFUENTES MALPICA (HIJO - MENOR DE EDAD - 12 de julio de 2009 ) y HELEN SOFIA CIFUENTES DELGADO (HIJA - MENOR DE EDAD -11 de septiembre de 2014)</t>
  </si>
  <si>
    <t xml:space="preserve"> RC PATRONAL </t>
  </si>
  <si>
    <t>31/07/2019- 31/07/2020</t>
  </si>
  <si>
    <t xml:space="preserve">• Disminución de la suma asegurada por pago de indemnizaciones con cargo a la PÓLIZA 22508904
</t>
  </si>
  <si>
    <t xml:space="preserve"> Accidentes de trabajo que hayan sido provocados deliberadamente o por culpa grave del 
empleado</t>
  </si>
  <si>
    <t>10% sobre el valor de la pérdida mínimo, USD$1.000 por evento, entendiéndose
por evento la pérdida o serie de pérdidas que provengan de una misma causa o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</si>
</sst>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bep\Mi%20unidad%20(jebepla15@gmail.com)\GHA\1.%20COORDINACI&#211;N\PROCEDIMIENTO%20ALLIANZ\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Normal="100" workbookViewId="0">
      <selection activeCell="B33" sqref="B33"/>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38" t="s">
        <v>38</v>
      </c>
      <c r="B1" s="38"/>
      <c r="C1" s="38"/>
    </row>
    <row r="2" spans="1:3" x14ac:dyDescent="0.35">
      <c r="A2" s="5" t="s">
        <v>11</v>
      </c>
      <c r="B2" s="40" t="s">
        <v>135</v>
      </c>
      <c r="C2" s="41"/>
    </row>
    <row r="3" spans="1:3" x14ac:dyDescent="0.35">
      <c r="A3" s="5" t="s">
        <v>0</v>
      </c>
      <c r="B3" s="42" t="s">
        <v>134</v>
      </c>
      <c r="C3" s="43"/>
    </row>
    <row r="4" spans="1:3" x14ac:dyDescent="0.35">
      <c r="A4" s="5" t="s">
        <v>106</v>
      </c>
      <c r="B4" s="42" t="s">
        <v>133</v>
      </c>
      <c r="C4" s="43"/>
    </row>
    <row r="5" spans="1:3" ht="14.5" customHeight="1" x14ac:dyDescent="0.35">
      <c r="A5" s="5" t="s">
        <v>1</v>
      </c>
      <c r="B5" s="42" t="s">
        <v>141</v>
      </c>
      <c r="C5" s="43"/>
    </row>
    <row r="6" spans="1:3" x14ac:dyDescent="0.35">
      <c r="A6" s="5" t="s">
        <v>107</v>
      </c>
      <c r="B6" s="39" t="s">
        <v>131</v>
      </c>
      <c r="C6" s="39"/>
    </row>
    <row r="7" spans="1:3" x14ac:dyDescent="0.35">
      <c r="A7" s="5" t="s">
        <v>2</v>
      </c>
      <c r="B7" s="39" t="s">
        <v>137</v>
      </c>
      <c r="C7" s="39"/>
    </row>
    <row r="8" spans="1:3" x14ac:dyDescent="0.35">
      <c r="A8" s="5" t="s">
        <v>3</v>
      </c>
      <c r="B8" s="35" t="s">
        <v>138</v>
      </c>
      <c r="C8" s="35"/>
    </row>
    <row r="9" spans="1:3" x14ac:dyDescent="0.35">
      <c r="A9" s="5" t="s">
        <v>4</v>
      </c>
      <c r="B9" s="35"/>
      <c r="C9" s="35"/>
    </row>
    <row r="10" spans="1:3" x14ac:dyDescent="0.35">
      <c r="A10" s="5" t="s">
        <v>5</v>
      </c>
      <c r="B10" s="35"/>
      <c r="C10" s="35"/>
    </row>
    <row r="11" spans="1:3" ht="23.25" customHeight="1" x14ac:dyDescent="0.35">
      <c r="A11" s="5" t="s">
        <v>25</v>
      </c>
      <c r="B11" s="36" t="s">
        <v>140</v>
      </c>
      <c r="C11" s="37"/>
    </row>
    <row r="12" spans="1:3" x14ac:dyDescent="0.35">
      <c r="A12" s="45" t="s">
        <v>117</v>
      </c>
      <c r="B12" s="35" t="s">
        <v>136</v>
      </c>
      <c r="C12" s="39"/>
    </row>
    <row r="13" spans="1:3" ht="30" customHeight="1" x14ac:dyDescent="0.35">
      <c r="A13" s="45"/>
      <c r="B13" s="39"/>
      <c r="C13" s="39"/>
    </row>
    <row r="14" spans="1:3" ht="73.5" customHeight="1" x14ac:dyDescent="0.35">
      <c r="A14" s="45"/>
      <c r="B14" s="39"/>
      <c r="C14" s="39"/>
    </row>
    <row r="15" spans="1:3" ht="29" x14ac:dyDescent="0.35">
      <c r="A15" s="5" t="s">
        <v>43</v>
      </c>
      <c r="B15" s="48">
        <f>SUM(C17,C18,C20,C21,C23)</f>
        <v>311017230</v>
      </c>
      <c r="C15" s="49"/>
    </row>
    <row r="16" spans="1:3" ht="33.75" customHeight="1" x14ac:dyDescent="0.35">
      <c r="A16" s="50" t="s">
        <v>44</v>
      </c>
      <c r="B16" s="51" t="s">
        <v>45</v>
      </c>
      <c r="C16" s="51"/>
    </row>
    <row r="17" spans="1:3" ht="33.75" customHeight="1" x14ac:dyDescent="0.35">
      <c r="A17" s="50"/>
      <c r="B17" s="11" t="s">
        <v>46</v>
      </c>
      <c r="C17" s="6">
        <v>181017230</v>
      </c>
    </row>
    <row r="18" spans="1:3" ht="33.75" customHeight="1" x14ac:dyDescent="0.35">
      <c r="A18" s="50"/>
      <c r="B18" s="11" t="s">
        <v>47</v>
      </c>
      <c r="C18" s="6"/>
    </row>
    <row r="19" spans="1:3" x14ac:dyDescent="0.35">
      <c r="A19" s="50"/>
      <c r="B19" s="52" t="s">
        <v>48</v>
      </c>
      <c r="C19" s="53"/>
    </row>
    <row r="20" spans="1:3" x14ac:dyDescent="0.35">
      <c r="A20" s="50"/>
      <c r="B20" s="11"/>
      <c r="C20" s="6">
        <v>130000000</v>
      </c>
    </row>
    <row r="21" spans="1:3" x14ac:dyDescent="0.35">
      <c r="A21" s="50"/>
      <c r="B21" s="11"/>
      <c r="C21" s="6"/>
    </row>
    <row r="22" spans="1:3" x14ac:dyDescent="0.35">
      <c r="A22" s="50"/>
      <c r="B22" s="52" t="s">
        <v>105</v>
      </c>
      <c r="C22" s="53"/>
    </row>
    <row r="23" spans="1:3" x14ac:dyDescent="0.35">
      <c r="A23" s="50"/>
      <c r="B23" s="11"/>
      <c r="C23" s="16"/>
    </row>
    <row r="24" spans="1:3" x14ac:dyDescent="0.35">
      <c r="A24" s="5" t="s">
        <v>6</v>
      </c>
      <c r="B24" s="39" t="s">
        <v>139</v>
      </c>
      <c r="C24" s="39"/>
    </row>
    <row r="25" spans="1:3" x14ac:dyDescent="0.35">
      <c r="A25" s="5" t="s">
        <v>7</v>
      </c>
      <c r="B25" s="39">
        <v>8600267594</v>
      </c>
      <c r="C25" s="39"/>
    </row>
    <row r="26" spans="1:3" x14ac:dyDescent="0.35">
      <c r="A26" s="5" t="s">
        <v>8</v>
      </c>
      <c r="B26" s="39">
        <v>22508904</v>
      </c>
      <c r="C26" s="39"/>
    </row>
    <row r="27" spans="1:3" x14ac:dyDescent="0.35">
      <c r="A27" s="5" t="s">
        <v>39</v>
      </c>
      <c r="B27" s="46">
        <v>45190</v>
      </c>
      <c r="C27" s="47"/>
    </row>
    <row r="28" spans="1:3" x14ac:dyDescent="0.35">
      <c r="A28" s="5" t="s">
        <v>9</v>
      </c>
      <c r="B28" s="44">
        <v>45303</v>
      </c>
      <c r="C28" s="44"/>
    </row>
    <row r="29" spans="1:3" x14ac:dyDescent="0.35">
      <c r="A29" s="5" t="s">
        <v>10</v>
      </c>
      <c r="B29" s="44">
        <v>45321</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33" zoomScale="90" zoomScaleNormal="90" workbookViewId="0">
      <selection activeCell="A52" sqref="A52:B5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54" t="s">
        <v>37</v>
      </c>
      <c r="B1" s="54"/>
      <c r="C1" s="54"/>
    </row>
    <row r="2" spans="1:3" x14ac:dyDescent="0.35">
      <c r="A2" s="13" t="s">
        <v>23</v>
      </c>
      <c r="B2" s="55">
        <v>135627824</v>
      </c>
      <c r="C2" s="56"/>
    </row>
    <row r="3" spans="1:3" x14ac:dyDescent="0.35">
      <c r="A3" s="5" t="s">
        <v>11</v>
      </c>
      <c r="B3" s="39" t="str">
        <f>'GENERALES NOTA 322'!B2:C2</f>
        <v>252863105001 2023 00071 00</v>
      </c>
      <c r="C3" s="39"/>
    </row>
    <row r="4" spans="1:3" x14ac:dyDescent="0.35">
      <c r="A4" s="5" t="s">
        <v>0</v>
      </c>
      <c r="B4" s="39" t="str">
        <f>'GENERALES NOTA 322'!B3:C3</f>
        <v>JUZGADO 1 LABORAL DEL CIRCUITO DE FUNZA - CUNDINAMARCA</v>
      </c>
      <c r="C4" s="39"/>
    </row>
    <row r="5" spans="1:3" x14ac:dyDescent="0.35">
      <c r="A5" s="5" t="s">
        <v>106</v>
      </c>
      <c r="B5" s="39" t="str">
        <f>'GENERALES NOTA 322'!B4:C4</f>
        <v>CARTONES AMÉRICA S.A.</v>
      </c>
      <c r="C5" s="39"/>
    </row>
    <row r="6" spans="1:3" x14ac:dyDescent="0.35">
      <c r="A6" s="5" t="s">
        <v>1</v>
      </c>
      <c r="B6" s="39" t="str">
        <f>'GENERALES NOTA 322'!B5:C5</f>
        <v>WILSON YESID CIFUENTES SALGADO, ALAN YESID CIFUENTES MALPICA (HIJO - MENOR DE EDAD - 12 de julio de 2009 ) y HELEN SOFIA CIFUENTES DELGADO (HIJA - MENOR DE EDAD -11 de septiembre de 2014)</v>
      </c>
      <c r="C6" s="39"/>
    </row>
    <row r="7" spans="1:3" x14ac:dyDescent="0.35">
      <c r="A7" s="5" t="s">
        <v>107</v>
      </c>
      <c r="B7" s="39" t="str">
        <f>'GENERALES NOTA 322'!B6:C6</f>
        <v>LLAMADA EN GARANTIA</v>
      </c>
      <c r="C7" s="39"/>
    </row>
    <row r="8" spans="1:3" x14ac:dyDescent="0.35">
      <c r="A8" s="13" t="s">
        <v>24</v>
      </c>
      <c r="B8" s="39">
        <v>22508904</v>
      </c>
      <c r="C8" s="39"/>
    </row>
    <row r="9" spans="1:3" x14ac:dyDescent="0.35">
      <c r="A9" s="13" t="s">
        <v>25</v>
      </c>
      <c r="B9" s="39" t="s">
        <v>142</v>
      </c>
      <c r="C9" s="39"/>
    </row>
    <row r="10" spans="1:3" x14ac:dyDescent="0.35">
      <c r="A10" s="13" t="s">
        <v>74</v>
      </c>
      <c r="B10" s="55">
        <v>20563740000</v>
      </c>
      <c r="C10" s="57"/>
    </row>
    <row r="11" spans="1:3" x14ac:dyDescent="0.35">
      <c r="A11" s="13" t="s">
        <v>113</v>
      </c>
      <c r="B11" s="61" t="s">
        <v>146</v>
      </c>
      <c r="C11" s="56"/>
    </row>
    <row r="12" spans="1:3" x14ac:dyDescent="0.35">
      <c r="A12" s="13" t="s">
        <v>57</v>
      </c>
      <c r="B12" s="42" t="s">
        <v>65</v>
      </c>
      <c r="C12" s="43"/>
    </row>
    <row r="13" spans="1:3" x14ac:dyDescent="0.35">
      <c r="A13" s="13" t="s">
        <v>26</v>
      </c>
      <c r="B13" s="39" t="s">
        <v>143</v>
      </c>
      <c r="C13" s="39"/>
    </row>
    <row r="14" spans="1:3" x14ac:dyDescent="0.35">
      <c r="A14" s="13" t="s">
        <v>27</v>
      </c>
      <c r="B14" s="39" t="s">
        <v>30</v>
      </c>
      <c r="C14" s="39"/>
    </row>
    <row r="15" spans="1:3" x14ac:dyDescent="0.35">
      <c r="A15" s="13" t="s">
        <v>28</v>
      </c>
      <c r="B15" s="39" t="s">
        <v>30</v>
      </c>
      <c r="C15" s="39"/>
    </row>
    <row r="16" spans="1:3" x14ac:dyDescent="0.35">
      <c r="A16" s="58" t="s">
        <v>29</v>
      </c>
      <c r="B16" s="39"/>
      <c r="C16" s="39"/>
    </row>
    <row r="17" spans="1:3" x14ac:dyDescent="0.35">
      <c r="A17" s="59"/>
      <c r="B17" s="9" t="s">
        <v>36</v>
      </c>
      <c r="C17" s="10" t="s">
        <v>13</v>
      </c>
    </row>
    <row r="18" spans="1:3" x14ac:dyDescent="0.35">
      <c r="A18" s="59"/>
      <c r="B18" s="11"/>
      <c r="C18" s="11"/>
    </row>
    <row r="19" spans="1:3" x14ac:dyDescent="0.35">
      <c r="A19" s="59"/>
      <c r="B19" s="11"/>
      <c r="C19" s="11"/>
    </row>
    <row r="20" spans="1:3" x14ac:dyDescent="0.35">
      <c r="A20" s="59"/>
      <c r="B20" s="11"/>
      <c r="C20" s="11"/>
    </row>
    <row r="21" spans="1:3" x14ac:dyDescent="0.35">
      <c r="A21" s="13" t="s">
        <v>22</v>
      </c>
      <c r="B21" s="39" t="s">
        <v>30</v>
      </c>
      <c r="C21" s="39"/>
    </row>
    <row r="22" spans="1:3" x14ac:dyDescent="0.35">
      <c r="A22" s="13" t="s">
        <v>58</v>
      </c>
      <c r="B22" s="42" t="s">
        <v>59</v>
      </c>
      <c r="C22" s="43"/>
    </row>
    <row r="23" spans="1:3" x14ac:dyDescent="0.35">
      <c r="A23" s="13" t="s">
        <v>14</v>
      </c>
      <c r="B23" s="39" t="s">
        <v>21</v>
      </c>
      <c r="C23" s="39"/>
    </row>
    <row r="24" spans="1:3" x14ac:dyDescent="0.35">
      <c r="A24" s="13" t="s">
        <v>72</v>
      </c>
      <c r="B24" s="39"/>
      <c r="C24" s="39"/>
    </row>
    <row r="25" spans="1:3" x14ac:dyDescent="0.35">
      <c r="A25" s="13" t="s">
        <v>35</v>
      </c>
      <c r="B25" s="39"/>
      <c r="C25" s="39"/>
    </row>
    <row r="26" spans="1:3" x14ac:dyDescent="0.35">
      <c r="A26" s="12" t="s">
        <v>73</v>
      </c>
      <c r="B26" s="39" t="s">
        <v>31</v>
      </c>
      <c r="C26" s="39"/>
    </row>
    <row r="27" spans="1:3" x14ac:dyDescent="0.35">
      <c r="A27" s="60" t="s">
        <v>61</v>
      </c>
      <c r="B27" s="60"/>
      <c r="C27" s="60"/>
    </row>
    <row r="28" spans="1:3" ht="14.5" customHeight="1" x14ac:dyDescent="0.35">
      <c r="A28" s="61" t="s">
        <v>34</v>
      </c>
      <c r="B28" s="62"/>
      <c r="C28" s="31"/>
    </row>
    <row r="29" spans="1:3" ht="14.5" customHeight="1" x14ac:dyDescent="0.35">
      <c r="A29" s="63" t="s">
        <v>33</v>
      </c>
      <c r="B29" s="64"/>
      <c r="C29" s="31"/>
    </row>
    <row r="30" spans="1:3" ht="14.5" customHeight="1" x14ac:dyDescent="0.35">
      <c r="A30" s="63" t="s">
        <v>144</v>
      </c>
      <c r="B30" s="64"/>
      <c r="C30" s="32"/>
    </row>
    <row r="31" spans="1:3" ht="14.5" customHeight="1" x14ac:dyDescent="0.35">
      <c r="A31" s="63" t="s">
        <v>145</v>
      </c>
      <c r="B31" s="64"/>
      <c r="C31" s="31"/>
    </row>
    <row r="32" spans="1:3" x14ac:dyDescent="0.35">
      <c r="A32" s="63"/>
      <c r="B32" s="64"/>
      <c r="C32" s="31"/>
    </row>
    <row r="33" spans="1:3" ht="14.5" customHeight="1" x14ac:dyDescent="0.35">
      <c r="A33" s="63" t="s">
        <v>32</v>
      </c>
      <c r="B33" s="64"/>
      <c r="C33" s="31"/>
    </row>
    <row r="34" spans="1:3" ht="14.5" customHeight="1" x14ac:dyDescent="0.35">
      <c r="A34" s="63" t="s">
        <v>91</v>
      </c>
      <c r="B34" s="64"/>
      <c r="C34" s="33"/>
    </row>
    <row r="35" spans="1:3" x14ac:dyDescent="0.35">
      <c r="A35" s="61" t="s">
        <v>103</v>
      </c>
      <c r="B35" s="62"/>
      <c r="C35" s="34"/>
    </row>
    <row r="36" spans="1:3" x14ac:dyDescent="0.35">
      <c r="A36" s="66" t="s">
        <v>85</v>
      </c>
      <c r="B36" s="66"/>
      <c r="C36" s="66"/>
    </row>
    <row r="37" spans="1:3" x14ac:dyDescent="0.35">
      <c r="A37" s="65" t="s">
        <v>86</v>
      </c>
      <c r="B37" s="65"/>
      <c r="C37" s="11"/>
    </row>
    <row r="38" spans="1:3" x14ac:dyDescent="0.35">
      <c r="A38" s="65" t="s">
        <v>87</v>
      </c>
      <c r="B38" s="65"/>
      <c r="C38" s="11"/>
    </row>
    <row r="39" spans="1:3" x14ac:dyDescent="0.35">
      <c r="A39" s="65" t="s">
        <v>88</v>
      </c>
      <c r="B39" s="65"/>
      <c r="C39" s="11"/>
    </row>
    <row r="40" spans="1:3" x14ac:dyDescent="0.35">
      <c r="A40" s="65" t="s">
        <v>89</v>
      </c>
      <c r="B40" s="65"/>
      <c r="C40" s="11"/>
    </row>
    <row r="41" spans="1:3" x14ac:dyDescent="0.35">
      <c r="A41" s="65" t="s">
        <v>90</v>
      </c>
      <c r="B41" s="65"/>
      <c r="C41" s="11"/>
    </row>
    <row r="42" spans="1:3" x14ac:dyDescent="0.35">
      <c r="A42" s="65" t="s">
        <v>92</v>
      </c>
      <c r="B42" s="65"/>
      <c r="C42" s="11"/>
    </row>
    <row r="43" spans="1:3" x14ac:dyDescent="0.35">
      <c r="A43" s="65" t="s">
        <v>93</v>
      </c>
      <c r="B43" s="65"/>
      <c r="C43" s="11"/>
    </row>
    <row r="44" spans="1:3" x14ac:dyDescent="0.35">
      <c r="A44" s="65" t="s">
        <v>94</v>
      </c>
      <c r="B44" s="65"/>
      <c r="C44" s="11"/>
    </row>
    <row r="45" spans="1:3" x14ac:dyDescent="0.35">
      <c r="A45" s="65" t="s">
        <v>95</v>
      </c>
      <c r="B45" s="65"/>
      <c r="C45" s="11"/>
    </row>
    <row r="46" spans="1:3" x14ac:dyDescent="0.35">
      <c r="A46" s="65" t="s">
        <v>96</v>
      </c>
      <c r="B46" s="65"/>
      <c r="C46" s="11"/>
    </row>
    <row r="47" spans="1:3" x14ac:dyDescent="0.35">
      <c r="A47" s="65" t="s">
        <v>97</v>
      </c>
      <c r="B47" s="65"/>
      <c r="C47" s="11"/>
    </row>
    <row r="48" spans="1:3" x14ac:dyDescent="0.35">
      <c r="A48" s="65" t="s">
        <v>98</v>
      </c>
      <c r="B48" s="65"/>
      <c r="C48" s="11"/>
    </row>
    <row r="49" spans="1:3" x14ac:dyDescent="0.35">
      <c r="A49" s="65" t="s">
        <v>99</v>
      </c>
      <c r="B49" s="65"/>
      <c r="C49" s="11"/>
    </row>
    <row r="50" spans="1:3" x14ac:dyDescent="0.35">
      <c r="A50" s="65" t="s">
        <v>100</v>
      </c>
      <c r="B50" s="65"/>
      <c r="C50" s="11"/>
    </row>
    <row r="51" spans="1:3" x14ac:dyDescent="0.35">
      <c r="A51" s="65" t="s">
        <v>101</v>
      </c>
      <c r="B51" s="65"/>
      <c r="C51" s="11"/>
    </row>
    <row r="52" spans="1:3" x14ac:dyDescent="0.35">
      <c r="A52" s="65" t="s">
        <v>102</v>
      </c>
      <c r="B52" s="65"/>
      <c r="C52" s="11"/>
    </row>
    <row r="53" spans="1:3" x14ac:dyDescent="0.3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C1" zoomScaleNormal="100" workbookViewId="0">
      <selection activeCell="C22" sqref="C2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54" t="s">
        <v>40</v>
      </c>
      <c r="B1" s="54"/>
      <c r="C1" s="54"/>
    </row>
    <row r="2" spans="1:6" x14ac:dyDescent="0.35">
      <c r="A2" s="20" t="s">
        <v>23</v>
      </c>
      <c r="B2" s="84" t="str">
        <f>'[2]AUTOS NOTA 321'!B2:C2</f>
        <v xml:space="preserve">SINIESTRO   LEGIS </v>
      </c>
      <c r="C2" s="85"/>
    </row>
    <row r="3" spans="1:6" x14ac:dyDescent="0.35">
      <c r="A3" s="21" t="s">
        <v>11</v>
      </c>
      <c r="B3" s="86" t="str">
        <f>'GENERALES NOTA 322'!B2:C2</f>
        <v>252863105001 2023 00071 00</v>
      </c>
      <c r="C3" s="86"/>
    </row>
    <row r="4" spans="1:6" x14ac:dyDescent="0.35">
      <c r="A4" s="21" t="s">
        <v>0</v>
      </c>
      <c r="B4" s="86" t="str">
        <f>'GENERALES NOTA 322'!B3:C3</f>
        <v>JUZGADO 1 LABORAL DEL CIRCUITO DE FUNZA - CUNDINAMARCA</v>
      </c>
      <c r="C4" s="86"/>
    </row>
    <row r="5" spans="1:6" x14ac:dyDescent="0.35">
      <c r="A5" s="21" t="s">
        <v>106</v>
      </c>
      <c r="B5" s="86" t="str">
        <f>'GENERALES NOTA 322'!B4:C4</f>
        <v>CARTONES AMÉRICA S.A.</v>
      </c>
      <c r="C5" s="86"/>
    </row>
    <row r="6" spans="1:6" ht="14.5" customHeight="1" x14ac:dyDescent="0.35">
      <c r="A6" s="21" t="s">
        <v>1</v>
      </c>
      <c r="B6" s="86" t="str">
        <f>'GENERALES NOTA 322'!B5:C5</f>
        <v>WILSON YESID CIFUENTES SALGADO, ALAN YESID CIFUENTES MALPICA (HIJO - MENOR DE EDAD - 12 de julio de 2009 ) y HELEN SOFIA CIFUENTES DELGADO (HIJA - MENOR DE EDAD -11 de septiembre de 2014)</v>
      </c>
      <c r="C6" s="86"/>
    </row>
    <row r="7" spans="1:6" x14ac:dyDescent="0.35">
      <c r="A7" s="21" t="s">
        <v>107</v>
      </c>
      <c r="B7" s="86" t="str">
        <f>'GENERALES NOTA 322'!B6:C6</f>
        <v>LLAMADA EN GARANTIA</v>
      </c>
      <c r="C7" s="86"/>
    </row>
    <row r="8" spans="1:6" ht="29" x14ac:dyDescent="0.35">
      <c r="A8" s="21" t="s">
        <v>43</v>
      </c>
      <c r="B8" s="80">
        <f>'GENERALES NOTA 322'!B15:C15</f>
        <v>311017230</v>
      </c>
      <c r="C8" s="81"/>
    </row>
    <row r="9" spans="1:6" x14ac:dyDescent="0.35">
      <c r="A9" s="87" t="s">
        <v>44</v>
      </c>
      <c r="B9" s="71" t="s">
        <v>45</v>
      </c>
      <c r="C9" s="72"/>
    </row>
    <row r="10" spans="1:6" x14ac:dyDescent="0.35">
      <c r="A10" s="87"/>
      <c r="B10" s="22" t="s">
        <v>46</v>
      </c>
      <c r="C10" s="19">
        <f>'GENERALES NOTA 322'!C17</f>
        <v>181017230</v>
      </c>
    </row>
    <row r="11" spans="1:6" x14ac:dyDescent="0.35">
      <c r="A11" s="87"/>
      <c r="B11" s="22" t="s">
        <v>47</v>
      </c>
      <c r="C11" s="19">
        <f>'GENERALES NOTA 322'!C18</f>
        <v>0</v>
      </c>
    </row>
    <row r="12" spans="1:6" x14ac:dyDescent="0.35">
      <c r="A12" s="87"/>
      <c r="B12" s="71"/>
      <c r="C12" s="72"/>
    </row>
    <row r="13" spans="1:6" x14ac:dyDescent="0.35">
      <c r="A13" s="87"/>
      <c r="B13" s="22" t="s">
        <v>109</v>
      </c>
      <c r="C13" s="24"/>
    </row>
    <row r="14" spans="1:6" x14ac:dyDescent="0.35">
      <c r="A14" s="87"/>
      <c r="B14" s="22" t="s">
        <v>110</v>
      </c>
      <c r="C14" s="24"/>
      <c r="E14" t="s">
        <v>56</v>
      </c>
      <c r="F14" s="17">
        <v>0.7</v>
      </c>
    </row>
    <row r="15" spans="1:6" x14ac:dyDescent="0.35">
      <c r="A15" s="23" t="s">
        <v>41</v>
      </c>
      <c r="B15" s="84" t="s">
        <v>125</v>
      </c>
      <c r="C15" s="85"/>
    </row>
    <row r="16" spans="1:6" ht="15" customHeight="1" x14ac:dyDescent="0.35">
      <c r="A16" s="21" t="s">
        <v>42</v>
      </c>
      <c r="B16" s="82"/>
      <c r="C16" s="83"/>
    </row>
    <row r="17" spans="1:3" ht="28.5" customHeight="1" x14ac:dyDescent="0.35">
      <c r="A17" s="14" t="s">
        <v>49</v>
      </c>
      <c r="B17" s="73">
        <f>((C19+C20+C22+C23)-C26)*C25*C27</f>
        <v>100000000</v>
      </c>
      <c r="C17" s="73"/>
    </row>
    <row r="18" spans="1:3" x14ac:dyDescent="0.35">
      <c r="A18" s="23" t="s">
        <v>50</v>
      </c>
      <c r="B18" s="74" t="s">
        <v>45</v>
      </c>
      <c r="C18" s="75"/>
    </row>
    <row r="19" spans="1:3" x14ac:dyDescent="0.35">
      <c r="A19" s="69"/>
      <c r="B19" s="22" t="s">
        <v>46</v>
      </c>
      <c r="C19" s="19">
        <v>100000000</v>
      </c>
    </row>
    <row r="20" spans="1:3" x14ac:dyDescent="0.35">
      <c r="A20" s="70"/>
      <c r="B20" s="22" t="s">
        <v>47</v>
      </c>
      <c r="C20" s="19">
        <v>0</v>
      </c>
    </row>
    <row r="21" spans="1:3" x14ac:dyDescent="0.35">
      <c r="A21" s="70"/>
      <c r="B21" s="71" t="s">
        <v>48</v>
      </c>
      <c r="C21" s="72"/>
    </row>
    <row r="22" spans="1:3" x14ac:dyDescent="0.35">
      <c r="A22" s="70"/>
      <c r="B22" s="22" t="s">
        <v>109</v>
      </c>
      <c r="C22" s="19">
        <v>0</v>
      </c>
    </row>
    <row r="23" spans="1:3" ht="29" x14ac:dyDescent="0.35">
      <c r="A23" s="70"/>
      <c r="B23" s="22" t="s">
        <v>111</v>
      </c>
      <c r="C23" s="19">
        <v>0</v>
      </c>
    </row>
    <row r="24" spans="1:3" x14ac:dyDescent="0.35">
      <c r="A24" s="70"/>
      <c r="B24" s="71" t="s">
        <v>112</v>
      </c>
      <c r="C24" s="72"/>
    </row>
    <row r="25" spans="1:3" x14ac:dyDescent="0.35">
      <c r="A25" s="25"/>
      <c r="B25" s="22" t="s">
        <v>124</v>
      </c>
      <c r="C25" s="26">
        <v>1</v>
      </c>
    </row>
    <row r="26" spans="1:3" x14ac:dyDescent="0.35">
      <c r="A26" s="27"/>
      <c r="B26" s="22" t="s">
        <v>113</v>
      </c>
      <c r="C26" s="28">
        <v>0</v>
      </c>
    </row>
    <row r="27" spans="1:3" x14ac:dyDescent="0.35">
      <c r="A27" s="27"/>
      <c r="B27" s="22" t="s">
        <v>132</v>
      </c>
      <c r="C27" s="26">
        <v>1</v>
      </c>
    </row>
    <row r="28" spans="1:3" x14ac:dyDescent="0.35">
      <c r="A28" s="18" t="s">
        <v>104</v>
      </c>
      <c r="B28" s="73">
        <f>IFERROR(B17*(VLOOKUP(B15,Hoja2!$G$1:$H$6,2,0)),16666)</f>
        <v>70000000</v>
      </c>
      <c r="C28" s="73"/>
    </row>
    <row r="29" spans="1:3" ht="29" x14ac:dyDescent="0.35">
      <c r="A29" s="21" t="s">
        <v>51</v>
      </c>
      <c r="B29" s="76"/>
      <c r="C29" s="77"/>
    </row>
    <row r="30" spans="1:3" ht="29" x14ac:dyDescent="0.35">
      <c r="A30" s="21" t="s">
        <v>52</v>
      </c>
      <c r="B30" s="78"/>
      <c r="C30" s="79"/>
    </row>
    <row r="31" spans="1:3" ht="18.5" x14ac:dyDescent="0.35">
      <c r="A31" s="29" t="s">
        <v>114</v>
      </c>
      <c r="B31" s="29"/>
      <c r="C31" s="29"/>
    </row>
    <row r="32" spans="1:3" x14ac:dyDescent="0.35">
      <c r="A32" s="30" t="s">
        <v>115</v>
      </c>
      <c r="B32" s="68"/>
      <c r="C32" s="68"/>
    </row>
    <row r="33" spans="1:3" x14ac:dyDescent="0.35">
      <c r="A33" s="30" t="s">
        <v>116</v>
      </c>
      <c r="B33" s="68"/>
      <c r="C33" s="68"/>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54" t="s">
        <v>53</v>
      </c>
      <c r="B1" s="54"/>
      <c r="C1" s="54"/>
    </row>
    <row r="2" spans="1:3" ht="17.149999999999999" customHeight="1" x14ac:dyDescent="0.35">
      <c r="A2" s="13" t="s">
        <v>23</v>
      </c>
      <c r="B2" s="55" t="str">
        <f>'[2]AUTOS NOTA 321'!B2:C2</f>
        <v xml:space="preserve">SINIESTRO   LEGIS </v>
      </c>
      <c r="C2" s="56"/>
    </row>
    <row r="3" spans="1:3" ht="16" customHeight="1" x14ac:dyDescent="0.35">
      <c r="A3" s="5" t="s">
        <v>11</v>
      </c>
      <c r="B3" s="39" t="str">
        <f>'GENERALES NOTA 322'!B2:C2</f>
        <v>252863105001 2023 00071 00</v>
      </c>
      <c r="C3" s="39"/>
    </row>
    <row r="4" spans="1:3" x14ac:dyDescent="0.35">
      <c r="A4" s="5" t="s">
        <v>0</v>
      </c>
      <c r="B4" s="39" t="str">
        <f>'GENERALES NOTA 322'!B3:C3</f>
        <v>JUZGADO 1 LABORAL DEL CIRCUITO DE FUNZA - CUNDINAMARCA</v>
      </c>
      <c r="C4" s="39"/>
    </row>
    <row r="5" spans="1:3" ht="29.15" customHeight="1" x14ac:dyDescent="0.35">
      <c r="A5" s="5" t="s">
        <v>106</v>
      </c>
      <c r="B5" s="39" t="str">
        <f>'GENERALES NOTA 322'!B4:C4</f>
        <v>CARTONES AMÉRICA S.A.</v>
      </c>
      <c r="C5" s="39"/>
    </row>
    <row r="6" spans="1:3" x14ac:dyDescent="0.35">
      <c r="A6" s="5" t="s">
        <v>1</v>
      </c>
      <c r="B6" s="39" t="str">
        <f>'GENERALES NOTA 322'!B5:C5</f>
        <v>WILSON YESID CIFUENTES SALGADO, ALAN YESID CIFUENTES MALPICA (HIJO - MENOR DE EDAD - 12 de julio de 2009 ) y HELEN SOFIA CIFUENTES DELGADO (HIJA - MENOR DE EDAD -11 de septiembre de 2014)</v>
      </c>
      <c r="C6" s="39"/>
    </row>
    <row r="7" spans="1:3" ht="43.5" customHeight="1" x14ac:dyDescent="0.35">
      <c r="A7" s="5" t="s">
        <v>107</v>
      </c>
      <c r="B7" s="39" t="str">
        <f>'GENERALES NOTA 322'!B6:C6</f>
        <v>LLAMADA EN GARANTIA</v>
      </c>
      <c r="C7" s="39"/>
    </row>
    <row r="8" spans="1:3" x14ac:dyDescent="0.35">
      <c r="A8" s="5" t="s">
        <v>118</v>
      </c>
      <c r="B8" s="39"/>
      <c r="C8" s="39"/>
    </row>
    <row r="9" spans="1:3" x14ac:dyDescent="0.35">
      <c r="A9" s="15" t="s">
        <v>50</v>
      </c>
      <c r="B9" s="88"/>
      <c r="C9" s="88"/>
    </row>
    <row r="10" spans="1:3" x14ac:dyDescent="0.35">
      <c r="A10" s="15" t="s">
        <v>119</v>
      </c>
      <c r="B10" s="39"/>
      <c r="C10" s="39"/>
    </row>
    <row r="11" spans="1:3" ht="29" x14ac:dyDescent="0.35">
      <c r="A11" s="15" t="s">
        <v>120</v>
      </c>
      <c r="B11" s="89"/>
      <c r="C11" s="67"/>
    </row>
    <row r="12" spans="1:3" ht="58" x14ac:dyDescent="0.35">
      <c r="A12" s="5" t="s">
        <v>62</v>
      </c>
      <c r="B12" s="39"/>
      <c r="C12" s="39"/>
    </row>
    <row r="13" spans="1:3" ht="58" x14ac:dyDescent="0.35">
      <c r="A13" s="5" t="s">
        <v>63</v>
      </c>
      <c r="B13" s="39"/>
      <c r="C13" s="39"/>
    </row>
    <row r="14" spans="1:3" x14ac:dyDescent="0.35">
      <c r="A14" s="5" t="s">
        <v>64</v>
      </c>
      <c r="B14" s="11"/>
      <c r="C14" s="11"/>
    </row>
    <row r="15" spans="1:3" x14ac:dyDescent="0.35">
      <c r="A15" s="15" t="s">
        <v>121</v>
      </c>
      <c r="B15" s="39"/>
      <c r="C15" s="39"/>
    </row>
    <row r="16" spans="1:3" x14ac:dyDescent="0.35">
      <c r="A16" s="11" t="s">
        <v>122</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123</v>
      </c>
    </row>
    <row r="2" spans="1:1" x14ac:dyDescent="0.35">
      <c r="A2" t="s">
        <v>31</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57</v>
      </c>
      <c r="B1" t="s">
        <v>30</v>
      </c>
      <c r="C1" s="8" t="s">
        <v>29</v>
      </c>
      <c r="D1" s="8" t="s">
        <v>58</v>
      </c>
      <c r="E1" s="3" t="s">
        <v>14</v>
      </c>
      <c r="F1" s="2" t="s">
        <v>56</v>
      </c>
      <c r="G1" s="2" t="s">
        <v>125</v>
      </c>
      <c r="H1" s="4">
        <v>0.7</v>
      </c>
      <c r="I1" t="s">
        <v>12</v>
      </c>
      <c r="J1" t="s">
        <v>79</v>
      </c>
      <c r="L1" t="s">
        <v>131</v>
      </c>
    </row>
    <row r="2" spans="1:12" x14ac:dyDescent="0.35">
      <c r="A2" t="s">
        <v>65</v>
      </c>
      <c r="B2" t="s">
        <v>31</v>
      </c>
      <c r="C2" t="s">
        <v>69</v>
      </c>
      <c r="D2" s="2" t="s">
        <v>59</v>
      </c>
      <c r="E2" s="1" t="s">
        <v>17</v>
      </c>
      <c r="F2" s="2" t="s">
        <v>54</v>
      </c>
      <c r="G2" s="2" t="s">
        <v>126</v>
      </c>
      <c r="H2" s="4">
        <v>0.25</v>
      </c>
      <c r="I2" t="s">
        <v>75</v>
      </c>
      <c r="J2" t="s">
        <v>80</v>
      </c>
      <c r="L2" t="s">
        <v>108</v>
      </c>
    </row>
    <row r="3" spans="1:12" x14ac:dyDescent="0.35">
      <c r="A3" t="s">
        <v>66</v>
      </c>
      <c r="C3" t="s">
        <v>70</v>
      </c>
      <c r="D3" s="2" t="s">
        <v>60</v>
      </c>
      <c r="E3" s="1" t="s">
        <v>18</v>
      </c>
      <c r="F3" s="2" t="s">
        <v>55</v>
      </c>
      <c r="G3" s="2" t="s">
        <v>127</v>
      </c>
      <c r="H3" s="4">
        <v>0.55000000000000004</v>
      </c>
      <c r="I3" t="s">
        <v>76</v>
      </c>
      <c r="J3" t="s">
        <v>81</v>
      </c>
    </row>
    <row r="4" spans="1:12" x14ac:dyDescent="0.35">
      <c r="A4" t="s">
        <v>67</v>
      </c>
      <c r="C4" t="s">
        <v>71</v>
      </c>
      <c r="E4" s="1" t="s">
        <v>19</v>
      </c>
      <c r="G4" s="2" t="s">
        <v>128</v>
      </c>
      <c r="H4" s="4">
        <v>0.15</v>
      </c>
      <c r="I4" t="s">
        <v>77</v>
      </c>
      <c r="J4" t="s">
        <v>82</v>
      </c>
    </row>
    <row r="5" spans="1:12" x14ac:dyDescent="0.35">
      <c r="A5" t="s">
        <v>68</v>
      </c>
      <c r="E5" s="1" t="s">
        <v>15</v>
      </c>
      <c r="G5" s="2" t="s">
        <v>129</v>
      </c>
      <c r="H5" s="4">
        <v>0.7</v>
      </c>
      <c r="I5" t="s">
        <v>78</v>
      </c>
      <c r="J5" t="s">
        <v>83</v>
      </c>
    </row>
    <row r="6" spans="1:12" x14ac:dyDescent="0.35">
      <c r="E6" s="1" t="s">
        <v>16</v>
      </c>
      <c r="G6" s="2" t="s">
        <v>130</v>
      </c>
      <c r="H6" s="4">
        <v>0.3</v>
      </c>
      <c r="J6" t="s">
        <v>84</v>
      </c>
    </row>
    <row r="7" spans="1:12" x14ac:dyDescent="0.35">
      <c r="E7" s="1" t="s">
        <v>21</v>
      </c>
      <c r="G7" s="2" t="s">
        <v>54</v>
      </c>
    </row>
    <row r="8" spans="1:12" x14ac:dyDescent="0.35">
      <c r="E8" s="1" t="s">
        <v>20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2024-01-23T21:36:59Z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2024-01-23T21:15:10Z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5ee6d287-a583-4c9e-99c1-2128fc668fe7</vt:lpwstr>
  </property>
  <property fmtid="{D5CDD505-2E9C-101B-9397-08002B2CF9AE}" pid="29" name="MSIP_Label_863bc15e-e7bf-41c1-bdb3-03882d8a2e2c_ContentBits">
    <vt:lpwstr>1</vt:lpwstr>
  </property>
  <property fmtid="{D5CDD505-2E9C-101B-9397-08002B2CF9AE}" pid="30" name="_AdHocReviewCycleID">
    <vt:i4>1528275990</vt:i4>
  </property>
  <property fmtid="{D5CDD505-2E9C-101B-9397-08002B2CF9AE}" pid="31" name="_NewReviewCycle">
    <vt:lpwstr/>
  </property>
  <property fmtid="{D5CDD505-2E9C-101B-9397-08002B2CF9AE}" pid="32" name="_EmailSubject">
    <vt:lpwstr>ENVÍO DE  ANTECEDENTES - RV: 2023-71  LABORAL DE WILSON YESID CIFUENTES  SINIESTRO 135627824</vt:lpwstr>
  </property>
  <property fmtid="{D5CDD505-2E9C-101B-9397-08002B2CF9AE}" pid="33" name="_AuthorEmail">
    <vt:lpwstr>angela.romero@allianz.co</vt:lpwstr>
  </property>
  <property fmtid="{D5CDD505-2E9C-101B-9397-08002B2CF9AE}" pid="34" name="_AuthorEmailDisplayName">
    <vt:lpwstr>Angela Maria Romero Garcia</vt:lpwstr>
  </property>
</Properties>
</file>