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07ACB0C-DB54-4FF9-B662-7E1A439ACEDE}"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<sst xmlns="http://schemas.openxmlformats.org/spreadsheetml/2006/main" count="239" uniqueCount="182">
  <si>
    <t>SOLICITUD DE ANTECEDENTES -ABOGADO EXTERNO-</t>
  </si>
  <si>
    <t>Radicado(23 digitos)</t>
  </si>
  <si>
    <t>2023093980</t>
  </si>
  <si>
    <t>Juzgado</t>
  </si>
  <si>
    <t>SUPERINTENDENCIA FINANCIERA DE COLOMBIA</t>
  </si>
  <si>
    <t>Demandado</t>
  </si>
  <si>
    <t>ALLIANZ SEGUROS S.A.</t>
  </si>
  <si>
    <t xml:space="preserve">Demandante </t>
  </si>
  <si>
    <t>ALEXANDER PIRA LEMUS</t>
  </si>
  <si>
    <t>Tipo de vinculacion compañía</t>
  </si>
  <si>
    <t>DEMANDA DIRECTA</t>
  </si>
  <si>
    <t xml:space="preserve">Tipo de perjucio </t>
  </si>
  <si>
    <t>SUSTRACCIÓN TOTAL</t>
  </si>
  <si>
    <t>INTERVINIENTE -Nombre de lesionado o muerto (s) del proceso</t>
  </si>
  <si>
    <t>HURTO VEHÍCULO JVS-110</t>
  </si>
  <si>
    <t xml:space="preserve">Numero de identificacion </t>
  </si>
  <si>
    <t xml:space="preserve">Domicilio </t>
  </si>
  <si>
    <t>CALLE 12A #1-09 DE SOACHA</t>
  </si>
  <si>
    <t xml:space="preserve">Telefono </t>
  </si>
  <si>
    <t>Correo electronico</t>
  </si>
  <si>
    <t>catastralexo@gmail.com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</si>
  <si>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</si>
  <si>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</si>
  <si>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</si>
  <si>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</si>
  <si>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</si>
  <si>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</si>
  <si>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</si>
  <si>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</si>
  <si>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</si>
  <si>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</si>
  <si>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</si>
  <si>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</si>
  <si>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27 DE JULIO DE 2023</t>
  </si>
  <si>
    <t>Fecha de audiencia prejudicial</t>
  </si>
  <si>
    <t>17 DE AGOSTO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</si>
  <si>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</si>
  <si>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mayo de 2023 presuntamente le fue hurtado al señor Alexander Pira su vehículo de placas JVS110 marca MAZDA CX-30, modelo 2022 amparado por la Póliza de Automóviles Individual Livianos Particulares No. 023069355/0. Como consecuencia de este hecho el mismo día el demandante instauró denuncia ante la Fiscalía Genral de la Nación y realizó aviso de siniestro a la compañía, quien 8 días despues respondió con un requerimiento documental.
2. El 10 de julio de 2023 por parte de Allianz se objeta la reclamación presentada conforme con la exclusión consignada en la página 22 del condicionado general.
3. En este caso, la querella interpuesta por el demandante consagra como delito el abuso de confianza en contra del señor KAIRO ENRIQUE QUINTERO ARRIETA a quien le entregó el vehículo para que realizara unas reparaciones, por lo que la objeción fue sustentada en este hecho.</t>
  </si>
  <si>
    <t>Asegurado</t>
  </si>
  <si>
    <t>Nit Asegurado</t>
  </si>
  <si>
    <t>Placa vehículo asegurado (si aplica)</t>
  </si>
  <si>
    <t xml:space="preserve"> JVS-110</t>
  </si>
  <si>
    <t>No. Póliza vinculada</t>
  </si>
  <si>
    <t>023069355/0</t>
  </si>
  <si>
    <t>Fecha de asignación</t>
  </si>
  <si>
    <t>18 DE SEPTIEMBRE DE 2023</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</si>
  <si>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</si>
  <si>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</si>
  <si>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</si>
  <si>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</si>
  <si>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126636158 LEGIS APJ32049</t>
  </si>
  <si>
    <t>INTERVINIENTE</t>
  </si>
  <si>
    <t>PÓLIZA</t>
  </si>
  <si>
    <t>AMPARO A AFECTAR</t>
  </si>
  <si>
    <t>VALOR ASEGURADO</t>
  </si>
  <si>
    <t>DEDUCIBLE</t>
  </si>
  <si>
    <t>MODALIDAD</t>
  </si>
  <si>
    <t>OCURRENCIA</t>
  </si>
  <si>
    <t xml:space="preserve">VIGENCIA </t>
  </si>
  <si>
    <t>Duración: Desde las 00:00 horas del 08/03/2022 hasta las 24:00 horas del 07/03/2023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</si>
  <si>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</si>
  <si>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</si>
  <si>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</si>
  <si>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</si>
  <si>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</si>
  <si>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</si>
  <si>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</si>
  <si>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</si>
  <si>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</si>
  <si>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</si>
  <si>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</si>
  <si>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</si>
  <si>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</si>
  <si>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</si>
  <si>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</si>
  <si>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</si>
  <si>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</si>
  <si>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</si>
  <si>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</si>
  <si>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</si>
  <si>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</si>
  <si>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</si>
  <si>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</si>
  <si>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</si>
  <si>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</si>
  <si>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</si>
  <si>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</si>
  <si>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</si>
  <si>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</si>
  <si>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</si>
  <si>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</si>
  <si>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</si>
  <si>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</si>
  <si>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</si>
  <si>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</si>
  <si>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</si>
  <si>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</si>
  <si>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</si>
  <si>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</si>
  <si>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</si>
  <si>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</si>
  <si>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</si>
  <si>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</si>
  <si>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</si>
  <si>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</si>
  <si>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</si>
  <si>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</si>
  <si>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</si>
  <si>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</si>
  <si>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</si>
  <si>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</si>
  <si>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</si>
  <si>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</si>
  <si>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</si>
  <si>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</si>
  <si>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</si>
  <si>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</si>
  <si>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</si>
  <si>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</si>
  <si>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</si>
  <si>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</si>
  <si>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</si>
  <si>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</si>
  <si>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</si>
  <si>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</si>
  <si>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</si>
  <si>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</si>
  <si>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</si>
  <si>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</si>
  <si>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</si>
  <si>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</si>
  <si>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</si>
  <si>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</si>
  <si>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</si>
  <si>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</si>
  <si>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</si>
  <si>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</si>
  <si>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</si>
  <si>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</si>
  <si>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</si>
  <si>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</si>
  <si>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</si>
  <si>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</si>
  <si>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</si>
  <si>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</si>
  <si>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</si>
  <si>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</si>
  <si>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</si>
  <si>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</si>
  <si>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</si>
  <si>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</si>
  <si>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</si>
  <si>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</si>
  <si>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</si>
  <si>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</si>
  <si>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</si>
  <si>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</si>
  <si>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</si>
  <si>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</si>
  <si>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</si>
  <si>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</si>
  <si>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</si>
  <si>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</si>
  <si>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</si>
  <si>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</si>
  <si>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</si>
  <si>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</si>
  <si>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</si>
  <si>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</si>
  <si>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</si>
  <si>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</si>
  <si>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</si>
  <si>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</si>
  <si>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Intereses de mora</t>
  </si>
  <si>
    <t>Valor asegurado Hurto Mayor Cuantía</t>
  </si>
  <si>
    <t>La contingencia se califica como EVENTUAL toda vez que la acreditación de las circunstancias de modo, tiempo y lugar en como sucedió el hurto dependerá del debate probatorio.
Lo primero que debe tomarse en consideración, es que la Póliza de Automóviles Individual Livianos Particulares No. 023069355/0, cuyo asegurado es el señor Alexander Pira Lemus, presta cobertura temporal y material, de conformidad con los hechos y pretensiones, expuestos en el líbelo de la demanda. Frente a la cobertura temporal, debe señalarse que el hecho, esto es, el hurto del vehículo de placas JVS110, ocurrió el 04 de mayo de 2023, es decir, acaeció dentro de la vigencia de la póliza comprendida entre el 08 de marzo de 2022 y el 07 de marzo de 2023. Aunado a ello, presta cobertura material en tanto ampara el hurto de mayor cuantía, pretensión que se le endilga a la Compañía de Seguros. 
Por otro lado, frente a la obligación indemnizatoria de la Compañía, debe decirse que en este caso existen indicios de los que podría inferirse que el hurto del que fue víctima el señor ALEXANDER PIRA LEMUS, obedeció al delito de abuso de  confianza, ante la entrega libre y voluntaria que le realizó aquel al señor KAIRO QUINTERO para que presuntamente le realizara labores de mantenimiento y pintura, a quien conocía previamente, y al cual señala como el responsable del delito.
 Adicionalmente, existe en este caso una conducta constitutiva de culpa grave, consistente en los actos potestativos del tomador de entregar el vehículo a una persona por fuera de las instalaciones del que el demandante reconocía como el taller. En ese sentido, dependerá del debate probatorio, y específicamente de la respuesta que efectúe la Fiscalía General de la Nación sobre el delito que se predica con las circunstancias de agravación, determinar si el hurto atendió a un hecho provocado o potestativo e incluso, aclarar las circunstancias en que ocurrió la anómala situación y si aquella se vio agravada por la confianza. 
Todo lo anterior, sin perjuicio del carácter contingente del proceso.</t>
  </si>
  <si>
    <t>12 DE AGOSTO DE 2024</t>
  </si>
  <si>
    <t>27 DE AGOSTO DE 2024</t>
  </si>
  <si>
    <t>Prima no devengada</t>
  </si>
  <si>
    <t>EXCEPCIONES DE MERITO FRENTE A LA DEMANDA:
1. INEXISTENCIA DE OBLIGACIÓN DE INDEMNIZAR POR INCUMPLIMIENTO DE LAS CARGAS DEL ARTÍCULO 1077 DEL CÓDIGO DE COMERCIO.
2.FALTA DE COBERTURA MATERIAL AL ESTAR ANTE UN RIESGO EXPRESAMENTE EXCLUIDO DE AMPARO CONFORME CON LO CONSIGNADO EN EL CONDICIONADO DE LA PÓLIZA.
3. INEXISTENCIA DE OBLIGACIÓN INDEMNIZATORIA POR CUANTO LOS ACTOS POTESTATIVOS SON INASEGURABLES.
4. CARÁCTER MERAMENTE INDEMNIZATORIO QUE REVISTEN LOS CONTRATOS DE SEGUROS.
5. IMPROCEDENCIA DEL COBRO DE INTERESES MORATORIOS.
6. EN CUALQUIER CASO, DE NINGUNA FORMA SE PODRÁ EXCEDER EL LÍMITE DEL VALOR ASEGURADO.
7. DISPONIBILIDAD DEL VALOR ASEGURADO.
8. APLICACIÓN AL CLAUSULADO GENERAL DEL CONTRATO DE SEGURO – EN CASO DE ACREDITARSE EL HURTO DEL VEHÍCULO ASEGURADO, ESTE DEBERÁ TRANSFERIRSE A ALLIANZ SEGUROS S.A.
9. GENÉRICA O INNOMINADA Y OTRAS.
EXCEPCIONES SUBSIDIARIAS
1. IMPROCEDENCIA DE LA DEVOLUCIÓN O REINTEGRO DE PRIMAS, EN VIRTUD DE LO ESTABLECIDO EN EL ARTÍCULO 1070 DEL CÓDIGO DE COMERCIO.
2. EN CUALQUIER CASO, DE NINGUNA FORMA SE PODRÁ EXCEDER EL LÍMITE DEL
VALOR ASEGURADO.
3. DISPONIBILIDAD DEL VALOR ASEGURADO
4. APLICACIÓN AL CLAUSULADO GENERAL DEL CONTRATO DE SEGURO – EN CASO DE ACREDITARSE EL HURTO DEL VEHÍCULO ASEGURADO, ESTE DEBERÁ
TRANSFERIRSE A ALLIANZ SEGUROS S.A.</t>
  </si>
  <si>
    <t>04 DE MAYO DE 2023</t>
  </si>
  <si>
    <t>Como liquidación objetiva de las pretensiones se estima un monto de $126.758.310.
1. Valor Asegurado: Por concepto del amparo de hurto de mayor cuantía contemplado en la Póliza de Automóviles Individual Livianos Particulares No. 023069355/0, se estima como limite la suma de $92.100.000.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$92.100.000.
2. Intereses de Mora: Se tendrá por intereses moratorios la suma de $34.658.310 contados desde el mes siguiente a la fecha en que se aportó la documentación por parte de la asegurada, esto es, a partir del 17 de junio de 2023, hasta la fecha de presentación del presente informe.
3.⁠ ⁠Devolución de primas: Si bien el demandante solicitó la devolución de primas no devengadas desde el día 5 de mayo de 2023 hasta el límite de la vigencia de la póliza, 7 de marzo de 2023, lo cierto es que no se reconocerá el monto solicitado por devolución de primas debido a que conforme al artículo 1070 del Código de Comercio "En caso de siniestro total, indemnizable a la luz del contrato, la prima se entenderá totalmente devengada por el asegurador." Razón por la cual, ante una eventual condena, se entendería configurado siniestro total y no habría lugar a devolución alguna de primas.
4.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</si>
</sst>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8" borderId="1" xfId="0" applyFont="1" applyFill="1"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tastralex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70" workbookViewId="0">
      <selection activeCell="B21" sqref="B21:C21"/>
    </sheetView>
  </sheetViews>
  <sheetFormatPr baseColWidth="10" defaultColWidth="0" defaultRowHeight="14.5" x14ac:dyDescent="0.35"/>
  <cols>
    <col min="1" max="1" width="53.453125" style="8" customWidth="1"/>
    <col min="2" max="2" width="55.36328125" style="8" customWidth="1"/>
    <col min="3" max="3" width="19.36328125" style="8" customWidth="1"/>
    <col min="4" max="16384" width="11.453125" style="2" hidden="1"/>
  </cols>
  <sheetData>
    <row r="1" spans="1:3" ht="18.5" x14ac:dyDescent="0.35">
      <c r="A1" s="50" t="s">
        <v>0</v>
      </c>
      <c r="B1" s="50"/>
      <c r="C1" s="50"/>
    </row>
    <row r="2" spans="1:3" x14ac:dyDescent="0.35">
      <c r="A2" s="5" t="s">
        <v>1</v>
      </c>
      <c r="B2" s="53" t="s">
        <v>2</v>
      </c>
      <c r="C2" s="54"/>
    </row>
    <row r="3" spans="1:3" x14ac:dyDescent="0.35">
      <c r="A3" s="5" t="s">
        <v>3</v>
      </c>
      <c r="B3" s="55" t="s">
        <v>4</v>
      </c>
      <c r="C3" s="56"/>
    </row>
    <row r="4" spans="1:3" x14ac:dyDescent="0.35">
      <c r="A4" s="5" t="s">
        <v>5</v>
      </c>
      <c r="B4" s="55" t="s">
        <v>6</v>
      </c>
      <c r="C4" s="56"/>
    </row>
    <row r="5" spans="1:3" ht="22.25" customHeight="1" x14ac:dyDescent="0.35">
      <c r="A5" s="5" t="s">
        <v>7</v>
      </c>
      <c r="B5" s="55" t="s">
        <v>8</v>
      </c>
      <c r="C5" s="56"/>
    </row>
    <row r="6" spans="1:3" x14ac:dyDescent="0.35">
      <c r="A6" s="5" t="s">
        <v>9</v>
      </c>
      <c r="B6" s="48" t="s">
        <v>10</v>
      </c>
      <c r="C6" s="48"/>
    </row>
    <row r="7" spans="1:3" x14ac:dyDescent="0.35">
      <c r="A7" s="46" t="s">
        <v>11</v>
      </c>
      <c r="B7" s="51" t="s">
        <v>12</v>
      </c>
      <c r="C7" s="52"/>
    </row>
    <row r="8" spans="1:3" ht="35.5" customHeight="1" x14ac:dyDescent="0.35">
      <c r="A8" s="27" t="s">
        <v>13</v>
      </c>
      <c r="B8" s="48" t="s">
        <v>14</v>
      </c>
      <c r="C8" s="48"/>
    </row>
    <row r="9" spans="1:3" x14ac:dyDescent="0.35">
      <c r="A9" s="27" t="s">
        <v>15</v>
      </c>
      <c r="B9" s="48">
        <v>79957609</v>
      </c>
      <c r="C9" s="48"/>
    </row>
    <row r="10" spans="1:3" x14ac:dyDescent="0.35">
      <c r="A10" s="27" t="s">
        <v>16</v>
      </c>
      <c r="B10" s="49" t="s">
        <v>17</v>
      </c>
      <c r="C10" s="49"/>
    </row>
    <row r="11" spans="1:3" ht="23" customHeight="1" x14ac:dyDescent="0.35">
      <c r="A11" s="28" t="s">
        <v>18</v>
      </c>
      <c r="B11" s="49">
        <v>3102720515</v>
      </c>
      <c r="C11" s="49"/>
    </row>
    <row r="12" spans="1:3" ht="30" customHeight="1" x14ac:dyDescent="0.35">
      <c r="A12" s="5" t="s">
        <v>19</v>
      </c>
      <c r="B12" s="57" t="s">
        <v>20</v>
      </c>
      <c r="C12" s="49"/>
    </row>
    <row r="13" spans="1:3" x14ac:dyDescent="0.35">
      <c r="A13" s="5" t="s">
        <v>21</v>
      </c>
      <c r="B13" s="48" t="s">
        <v>22</v>
      </c>
      <c r="C13" s="48"/>
    </row>
    <row r="14" spans="1:3" x14ac:dyDescent="0.35">
      <c r="A14" s="5" t="s">
        <v>23</v>
      </c>
      <c r="B14" s="58">
        <v>29344</v>
      </c>
      <c r="C14" s="48"/>
    </row>
    <row r="15" spans="1:3" x14ac:dyDescent="0.35">
      <c r="A15" s="5" t="s">
        <v>24</v>
      </c>
      <c r="B15" s="48">
        <v>43</v>
      </c>
      <c r="C15" s="48"/>
    </row>
    <row r="16" spans="1:3" x14ac:dyDescent="0.35">
      <c r="A16" s="5" t="s">
        <v>25</v>
      </c>
      <c r="B16" s="48" t="s">
        <v>22</v>
      </c>
      <c r="C16" s="48"/>
    </row>
    <row r="17" spans="1:3" ht="15" customHeight="1" x14ac:dyDescent="0.35">
      <c r="A17" s="5" t="s">
        <v>26</v>
      </c>
      <c r="B17" s="48" t="s">
        <v>22</v>
      </c>
      <c r="C17" s="48"/>
    </row>
    <row r="18" spans="1:3" x14ac:dyDescent="0.35">
      <c r="A18" s="5" t="s">
        <v>27</v>
      </c>
      <c r="B18" s="48" t="s">
        <v>22</v>
      </c>
      <c r="C18" s="48"/>
    </row>
    <row r="19" spans="1:3" ht="18.75" customHeight="1" x14ac:dyDescent="0.35">
      <c r="A19" s="5" t="s">
        <v>28</v>
      </c>
      <c r="B19" s="48" t="s">
        <v>22</v>
      </c>
      <c r="C19" s="48"/>
    </row>
    <row r="20" spans="1:3" x14ac:dyDescent="0.35">
      <c r="A20" s="5" t="s">
        <v>29</v>
      </c>
      <c r="B20" s="48">
        <v>0</v>
      </c>
      <c r="C20" s="48"/>
    </row>
    <row r="21" spans="1:3" ht="17.25" customHeight="1" x14ac:dyDescent="0.35">
      <c r="A21" s="5" t="s">
        <v>30</v>
      </c>
      <c r="B21" s="49"/>
      <c r="C21" s="49"/>
    </row>
    <row r="22" spans="1:3" x14ac:dyDescent="0.35">
      <c r="A22" s="27" t="s">
        <v>31</v>
      </c>
      <c r="B22" s="49" t="s">
        <v>180</v>
      </c>
      <c r="C22" s="49"/>
    </row>
    <row r="23" spans="1:3" x14ac:dyDescent="0.35">
      <c r="A23" s="27" t="s">
        <v>32</v>
      </c>
      <c r="B23" s="49" t="s">
        <v>33</v>
      </c>
      <c r="C23" s="49"/>
    </row>
    <row r="24" spans="1:3" x14ac:dyDescent="0.35">
      <c r="A24" s="27" t="s">
        <v>34</v>
      </c>
      <c r="B24" s="49" t="s">
        <v>35</v>
      </c>
      <c r="C24" s="49"/>
    </row>
    <row r="25" spans="1:3" x14ac:dyDescent="0.35">
      <c r="A25" s="47" t="s">
        <v>36</v>
      </c>
      <c r="B25" s="49" t="s">
        <v>37</v>
      </c>
      <c r="C25" s="48"/>
    </row>
    <row r="26" spans="1:3" x14ac:dyDescent="0.35">
      <c r="A26" s="47"/>
      <c r="B26" s="48"/>
      <c r="C26" s="48"/>
    </row>
    <row r="27" spans="1:3" ht="100.5" customHeight="1" x14ac:dyDescent="0.35">
      <c r="A27" s="47"/>
      <c r="B27" s="48"/>
      <c r="C27" s="48"/>
    </row>
    <row r="28" spans="1:3" x14ac:dyDescent="0.35">
      <c r="A28" s="27" t="s">
        <v>38</v>
      </c>
      <c r="B28" s="48" t="s">
        <v>8</v>
      </c>
      <c r="C28" s="48"/>
    </row>
    <row r="29" spans="1:3" x14ac:dyDescent="0.35">
      <c r="A29" s="27" t="s">
        <v>39</v>
      </c>
      <c r="B29" s="48">
        <v>79957609</v>
      </c>
      <c r="C29" s="48"/>
    </row>
    <row r="30" spans="1:3" x14ac:dyDescent="0.35">
      <c r="A30" s="27" t="s">
        <v>40</v>
      </c>
      <c r="B30" s="48" t="s">
        <v>41</v>
      </c>
      <c r="C30" s="48"/>
    </row>
    <row r="31" spans="1:3" x14ac:dyDescent="0.35">
      <c r="A31" s="27" t="s">
        <v>42</v>
      </c>
      <c r="B31" s="48" t="s">
        <v>43</v>
      </c>
      <c r="C31" s="48"/>
    </row>
    <row r="32" spans="1:3" x14ac:dyDescent="0.35">
      <c r="A32" s="27" t="s">
        <v>44</v>
      </c>
      <c r="B32" s="44" t="s">
        <v>45</v>
      </c>
      <c r="C32" s="45"/>
    </row>
    <row r="33" spans="1:3" x14ac:dyDescent="0.35">
      <c r="A33" s="5" t="s">
        <v>46</v>
      </c>
      <c r="B33" s="43" t="s">
        <v>176</v>
      </c>
      <c r="C33" s="43"/>
    </row>
    <row r="34" spans="1:3" ht="43.5" x14ac:dyDescent="0.35">
      <c r="A34" s="5" t="s">
        <v>47</v>
      </c>
      <c r="B34" s="6" t="s">
        <v>177</v>
      </c>
      <c r="C34" s="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0">
    <mergeCell ref="B31:C31"/>
    <mergeCell ref="B30:C30"/>
    <mergeCell ref="B29:C29"/>
    <mergeCell ref="B25:C27"/>
    <mergeCell ref="B24:C24"/>
    <mergeCell ref="B28:C28"/>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3:C23"/>
    <mergeCell ref="B22:C22"/>
    <mergeCell ref="B21:C21"/>
  </mergeCells>
  <hyperlinks>
    <hyperlink ref="B12" r:id="rId1" xr:uid="{C8D6F263-EF85-4320-99EE-23C69F0CD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4.5" x14ac:dyDescent="0.35"/>
  <cols>
    <col min="1" max="1" width="49.6328125" customWidth="1"/>
    <col min="2" max="2" width="31.453125" customWidth="1"/>
    <col min="3" max="3" width="90.36328125" customWidth="1"/>
    <col min="4" max="16384" width="11.453125" hidden="1"/>
  </cols>
  <sheetData>
    <row r="1" spans="1:3" ht="18.5" x14ac:dyDescent="0.35">
      <c r="A1" s="78" t="s">
        <v>48</v>
      </c>
      <c r="B1" s="78"/>
      <c r="C1" s="78"/>
    </row>
    <row r="2" spans="1:3" ht="15.75" customHeight="1" x14ac:dyDescent="0.35">
      <c r="A2" s="20" t="s">
        <v>49</v>
      </c>
      <c r="B2" s="79" t="s">
        <v>50</v>
      </c>
      <c r="C2" s="80"/>
    </row>
    <row r="3" spans="1:3" s="2" customFormat="1" x14ac:dyDescent="0.35">
      <c r="A3" s="5" t="s">
        <v>1</v>
      </c>
      <c r="B3" s="48" t="str">
        <f>'AUTOS  NOTA 322'!B2:C2</f>
        <v>2023093980</v>
      </c>
      <c r="C3" s="48"/>
    </row>
    <row r="4" spans="1:3" s="2" customFormat="1" x14ac:dyDescent="0.35">
      <c r="A4" s="5" t="s">
        <v>3</v>
      </c>
      <c r="B4" s="48" t="str">
        <f>'AUTOS  NOTA 322'!B3:C3</f>
        <v>SUPERINTENDENCIA FINANCIERA DE COLOMBIA</v>
      </c>
      <c r="C4" s="48"/>
    </row>
    <row r="5" spans="1:3" s="2" customFormat="1" x14ac:dyDescent="0.35">
      <c r="A5" s="5" t="s">
        <v>5</v>
      </c>
      <c r="B5" s="48" t="str">
        <f>'AUTOS  NOTA 322'!B4:C4</f>
        <v>ALLIANZ SEGUROS S.A.</v>
      </c>
      <c r="C5" s="48"/>
    </row>
    <row r="6" spans="1:3" s="2" customFormat="1" x14ac:dyDescent="0.35">
      <c r="A6" s="5" t="s">
        <v>7</v>
      </c>
      <c r="B6" s="48" t="str">
        <f>'AUTOS  NOTA 322'!B5:C5</f>
        <v>ALEXANDER PIRA LEMUS</v>
      </c>
      <c r="C6" s="48"/>
    </row>
    <row r="7" spans="1:3" s="2" customFormat="1" x14ac:dyDescent="0.35">
      <c r="A7" s="5" t="s">
        <v>9</v>
      </c>
      <c r="B7" s="48" t="str">
        <f>'AUTOS  NOTA 322'!B6:C6</f>
        <v>DEMANDA DIRECTA</v>
      </c>
      <c r="C7" s="48"/>
    </row>
    <row r="8" spans="1:3" s="2" customFormat="1" x14ac:dyDescent="0.35">
      <c r="A8" s="30" t="s">
        <v>51</v>
      </c>
      <c r="B8" s="48" t="str">
        <f>'AUTOS  NOTA 322'!B7:C8</f>
        <v>HURTO VEHÍCULO JVS-110</v>
      </c>
      <c r="C8" s="48"/>
    </row>
    <row r="9" spans="1:3" x14ac:dyDescent="0.35">
      <c r="A9" s="20" t="s">
        <v>52</v>
      </c>
      <c r="B9" s="48">
        <v>23069355</v>
      </c>
      <c r="C9" s="48"/>
    </row>
    <row r="10" spans="1:3" x14ac:dyDescent="0.35">
      <c r="A10" s="20" t="s">
        <v>53</v>
      </c>
      <c r="B10" s="48" t="s">
        <v>12</v>
      </c>
      <c r="C10" s="48"/>
    </row>
    <row r="11" spans="1:3" x14ac:dyDescent="0.35">
      <c r="A11" s="20" t="s">
        <v>54</v>
      </c>
      <c r="B11" s="61">
        <v>103600000</v>
      </c>
      <c r="C11" s="62"/>
    </row>
    <row r="12" spans="1:3" x14ac:dyDescent="0.35">
      <c r="A12" s="20" t="s">
        <v>55</v>
      </c>
      <c r="B12" s="61">
        <v>0</v>
      </c>
      <c r="C12" s="62"/>
    </row>
    <row r="13" spans="1:3" x14ac:dyDescent="0.35">
      <c r="A13" s="20" t="s">
        <v>56</v>
      </c>
      <c r="B13" s="55" t="s">
        <v>57</v>
      </c>
      <c r="C13" s="56"/>
    </row>
    <row r="14" spans="1:3" x14ac:dyDescent="0.35">
      <c r="A14" s="20" t="s">
        <v>58</v>
      </c>
      <c r="B14" s="49" t="s">
        <v>59</v>
      </c>
      <c r="C14" s="48"/>
    </row>
    <row r="15" spans="1:3" x14ac:dyDescent="0.35">
      <c r="A15" s="20" t="s">
        <v>60</v>
      </c>
      <c r="B15" s="48" t="s">
        <v>61</v>
      </c>
      <c r="C15" s="48"/>
    </row>
    <row r="16" spans="1:3" x14ac:dyDescent="0.35">
      <c r="A16" s="20" t="s">
        <v>62</v>
      </c>
      <c r="B16" s="48" t="s">
        <v>61</v>
      </c>
      <c r="C16" s="48"/>
    </row>
    <row r="17" spans="1:3" x14ac:dyDescent="0.35">
      <c r="A17" s="65" t="s">
        <v>63</v>
      </c>
      <c r="B17" s="48" t="s">
        <v>64</v>
      </c>
      <c r="C17" s="48"/>
    </row>
    <row r="18" spans="1:3" x14ac:dyDescent="0.35">
      <c r="A18" s="66"/>
      <c r="B18" s="10" t="s">
        <v>65</v>
      </c>
      <c r="C18" s="10" t="s">
        <v>66</v>
      </c>
    </row>
    <row r="19" spans="1:3" x14ac:dyDescent="0.35">
      <c r="A19" s="66"/>
      <c r="B19" s="6" t="s">
        <v>67</v>
      </c>
      <c r="C19" s="6"/>
    </row>
    <row r="20" spans="1:3" x14ac:dyDescent="0.35">
      <c r="A20" s="66"/>
      <c r="B20" s="6"/>
      <c r="C20" s="6"/>
    </row>
    <row r="21" spans="1:3" x14ac:dyDescent="0.35">
      <c r="A21" s="67"/>
      <c r="B21" s="6"/>
      <c r="C21" s="6"/>
    </row>
    <row r="22" spans="1:3" x14ac:dyDescent="0.35">
      <c r="A22" s="20" t="s">
        <v>68</v>
      </c>
      <c r="B22" s="48"/>
      <c r="C22" s="48"/>
    </row>
    <row r="23" spans="1:3" x14ac:dyDescent="0.35">
      <c r="A23" s="20" t="s">
        <v>69</v>
      </c>
      <c r="B23" s="68"/>
      <c r="C23" s="69"/>
    </row>
    <row r="24" spans="1:3" x14ac:dyDescent="0.35">
      <c r="A24" s="20" t="s">
        <v>70</v>
      </c>
      <c r="B24" s="48" t="s">
        <v>71</v>
      </c>
      <c r="C24" s="48"/>
    </row>
    <row r="25" spans="1:3" x14ac:dyDescent="0.35">
      <c r="A25" s="20" t="s">
        <v>72</v>
      </c>
      <c r="B25" s="48"/>
      <c r="C25" s="48"/>
    </row>
    <row r="26" spans="1:3" x14ac:dyDescent="0.35">
      <c r="A26" s="20" t="s">
        <v>73</v>
      </c>
      <c r="B26" s="48"/>
      <c r="C26" s="48"/>
    </row>
    <row r="27" spans="1:3" x14ac:dyDescent="0.35">
      <c r="A27" s="19" t="s">
        <v>74</v>
      </c>
      <c r="B27" s="48"/>
      <c r="C27" s="48"/>
    </row>
    <row r="28" spans="1:3" x14ac:dyDescent="0.35">
      <c r="A28" s="70" t="s">
        <v>75</v>
      </c>
      <c r="B28" s="70"/>
      <c r="C28" s="70"/>
    </row>
    <row r="29" spans="1:3" x14ac:dyDescent="0.35">
      <c r="A29" s="63" t="s">
        <v>76</v>
      </c>
      <c r="B29" s="64"/>
      <c r="C29" s="11"/>
    </row>
    <row r="30" spans="1:3" x14ac:dyDescent="0.35">
      <c r="A30" s="63" t="s">
        <v>77</v>
      </c>
      <c r="B30" s="64"/>
      <c r="C30" s="11"/>
    </row>
    <row r="31" spans="1:3" x14ac:dyDescent="0.35">
      <c r="A31" s="63" t="s">
        <v>78</v>
      </c>
      <c r="B31" s="64"/>
      <c r="C31" s="12"/>
    </row>
    <row r="32" spans="1:3" x14ac:dyDescent="0.35">
      <c r="A32" s="63" t="s">
        <v>79</v>
      </c>
      <c r="B32" s="64"/>
      <c r="C32" s="11"/>
    </row>
    <row r="33" spans="1:3" x14ac:dyDescent="0.35">
      <c r="A33" s="63" t="s">
        <v>80</v>
      </c>
      <c r="B33" s="64"/>
      <c r="C33" s="11"/>
    </row>
    <row r="34" spans="1:3" x14ac:dyDescent="0.35">
      <c r="A34" s="63" t="s">
        <v>81</v>
      </c>
      <c r="B34" s="64"/>
      <c r="C34" s="13"/>
    </row>
    <row r="35" spans="1:3" x14ac:dyDescent="0.35">
      <c r="A35" s="59" t="s">
        <v>82</v>
      </c>
      <c r="B35" s="60"/>
      <c r="C35" s="14"/>
    </row>
    <row r="36" spans="1:3" x14ac:dyDescent="0.35">
      <c r="A36" s="59" t="s">
        <v>83</v>
      </c>
      <c r="B36" s="60"/>
      <c r="C36" s="15"/>
    </row>
    <row r="37" spans="1:3" x14ac:dyDescent="0.35">
      <c r="A37" s="71" t="s">
        <v>84</v>
      </c>
      <c r="B37" s="72"/>
      <c r="C37" s="15"/>
    </row>
    <row r="38" spans="1:3" x14ac:dyDescent="0.35">
      <c r="A38" s="73"/>
      <c r="B38" s="74"/>
      <c r="C38" s="15"/>
    </row>
    <row r="39" spans="1:3" x14ac:dyDescent="0.35">
      <c r="A39" s="75"/>
      <c r="B39" s="76"/>
      <c r="C39" s="15"/>
    </row>
    <row r="40" spans="1:3" x14ac:dyDescent="0.35">
      <c r="A40" s="77" t="s">
        <v>85</v>
      </c>
      <c r="B40" s="77"/>
      <c r="C40" s="77"/>
    </row>
    <row r="41" spans="1:3" x14ac:dyDescent="0.35">
      <c r="A41" s="17" t="s">
        <v>86</v>
      </c>
      <c r="B41" s="18"/>
      <c r="C41" s="15"/>
    </row>
    <row r="42" spans="1:3" x14ac:dyDescent="0.35">
      <c r="A42" s="59" t="s">
        <v>87</v>
      </c>
      <c r="B42" s="60"/>
      <c r="C42" s="15"/>
    </row>
    <row r="43" spans="1:3" x14ac:dyDescent="0.35">
      <c r="A43" s="59" t="s">
        <v>88</v>
      </c>
      <c r="B43" s="60"/>
      <c r="C43" s="15"/>
    </row>
    <row r="44" spans="1:3" x14ac:dyDescent="0.35">
      <c r="A44" s="17" t="s">
        <v>89</v>
      </c>
      <c r="B44" s="18"/>
      <c r="C44" s="15"/>
    </row>
    <row r="45" spans="1:3" x14ac:dyDescent="0.35">
      <c r="A45" s="17" t="s">
        <v>90</v>
      </c>
      <c r="B45" s="18"/>
      <c r="C45" s="15"/>
    </row>
    <row r="46" spans="1:3" x14ac:dyDescent="0.35">
      <c r="A46" s="59" t="s">
        <v>91</v>
      </c>
      <c r="B46" s="60"/>
      <c r="C46" s="15"/>
    </row>
    <row r="47" spans="1:3" x14ac:dyDescent="0.35">
      <c r="A47" s="17" t="s">
        <v>92</v>
      </c>
      <c r="B47" s="16"/>
      <c r="C47" s="15"/>
    </row>
    <row r="48" spans="1:3" x14ac:dyDescent="0.35">
      <c r="A48" s="59" t="s">
        <v>93</v>
      </c>
      <c r="B48" s="60"/>
      <c r="C48" s="15"/>
    </row>
    <row r="49" spans="1:3" x14ac:dyDescent="0.35">
      <c r="A49" s="59" t="s">
        <v>94</v>
      </c>
      <c r="B49" s="60"/>
      <c r="C49" s="15"/>
    </row>
    <row r="50" spans="1:3" x14ac:dyDescent="0.35">
      <c r="A50" s="59" t="s">
        <v>84</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11" zoomScaleNormal="70" workbookViewId="0">
      <selection activeCell="B40" sqref="B40:C40"/>
    </sheetView>
  </sheetViews>
  <sheetFormatPr baseColWidth="10" defaultColWidth="0" defaultRowHeight="14.5" x14ac:dyDescent="0.35"/>
  <cols>
    <col min="1" max="1" width="41.6328125" customWidth="1"/>
    <col min="2" max="2" width="35.36328125" customWidth="1"/>
    <col min="3" max="3" width="54.6328125" customWidth="1"/>
    <col min="4" max="8" width="11.453125" hidden="1" customWidth="1"/>
    <col min="9" max="9" width="12" hidden="1" customWidth="1"/>
    <col min="10" max="16384" width="11.453125" hidden="1"/>
  </cols>
  <sheetData>
    <row r="1" spans="1:9" ht="18.5" x14ac:dyDescent="0.35">
      <c r="A1" s="78" t="s">
        <v>95</v>
      </c>
      <c r="B1" s="78"/>
      <c r="C1" s="78"/>
    </row>
    <row r="2" spans="1:9" ht="15" customHeight="1" x14ac:dyDescent="0.35">
      <c r="A2" s="34" t="s">
        <v>49</v>
      </c>
      <c r="B2" s="84" t="str">
        <f>'AUTOS NOTA 321'!B2:C2</f>
        <v>SINIESTRO   126636158 LEGIS APJ32049</v>
      </c>
      <c r="C2" s="85"/>
    </row>
    <row r="3" spans="1:9" x14ac:dyDescent="0.35">
      <c r="A3" s="35" t="s">
        <v>1</v>
      </c>
      <c r="B3" s="99" t="str">
        <f>'AUTOS  NOTA 322'!B2:C2</f>
        <v>2023093980</v>
      </c>
      <c r="C3" s="99"/>
    </row>
    <row r="4" spans="1:9" x14ac:dyDescent="0.35">
      <c r="A4" s="35" t="s">
        <v>3</v>
      </c>
      <c r="B4" s="99" t="str">
        <f>'AUTOS  NOTA 322'!B3:C3</f>
        <v>SUPERINTENDENCIA FINANCIERA DE COLOMBIA</v>
      </c>
      <c r="C4" s="99"/>
    </row>
    <row r="5" spans="1:9" x14ac:dyDescent="0.35">
      <c r="A5" s="35" t="s">
        <v>5</v>
      </c>
      <c r="B5" s="99" t="str">
        <f>'AUTOS  NOTA 322'!B4:C4</f>
        <v>ALLIANZ SEGUROS S.A.</v>
      </c>
      <c r="C5" s="99"/>
    </row>
    <row r="6" spans="1:9" ht="15" customHeight="1" x14ac:dyDescent="0.35">
      <c r="A6" s="35" t="s">
        <v>7</v>
      </c>
      <c r="B6" s="99" t="str">
        <f>'AUTOS  NOTA 322'!B5:C5</f>
        <v>ALEXANDER PIRA LEMUS</v>
      </c>
      <c r="C6" s="99"/>
    </row>
    <row r="7" spans="1:9" x14ac:dyDescent="0.35">
      <c r="A7" s="35" t="s">
        <v>9</v>
      </c>
      <c r="B7" s="99" t="str">
        <f>'AUTOS  NOTA 322'!B6:C6</f>
        <v>DEMANDA DIRECTA</v>
      </c>
      <c r="C7" s="99"/>
    </row>
    <row r="8" spans="1:9" x14ac:dyDescent="0.35">
      <c r="A8" s="37" t="s">
        <v>51</v>
      </c>
      <c r="B8" s="99" t="str">
        <f>'AUTOS  NOTA 322'!B7:C8</f>
        <v>HURTO VEHÍCULO JVS-110</v>
      </c>
      <c r="C8" s="99"/>
    </row>
    <row r="9" spans="1:9" ht="29" x14ac:dyDescent="0.35">
      <c r="A9" s="35" t="s">
        <v>96</v>
      </c>
      <c r="B9" s="97">
        <v>103600000</v>
      </c>
      <c r="C9" s="98"/>
    </row>
    <row r="10" spans="1:9" x14ac:dyDescent="0.35">
      <c r="A10" s="100" t="s">
        <v>97</v>
      </c>
      <c r="B10" s="89" t="s">
        <v>98</v>
      </c>
      <c r="C10" s="90"/>
    </row>
    <row r="11" spans="1:9" x14ac:dyDescent="0.35">
      <c r="A11" s="100"/>
      <c r="B11" s="36" t="s">
        <v>174</v>
      </c>
      <c r="C11" s="31">
        <v>103600000</v>
      </c>
    </row>
    <row r="12" spans="1:9" x14ac:dyDescent="0.35">
      <c r="A12" s="100"/>
      <c r="B12" s="36" t="s">
        <v>178</v>
      </c>
      <c r="C12" s="31">
        <v>1906241</v>
      </c>
    </row>
    <row r="13" spans="1:9" x14ac:dyDescent="0.35">
      <c r="A13" s="100"/>
      <c r="B13" s="89"/>
      <c r="C13" s="90"/>
    </row>
    <row r="14" spans="1:9" x14ac:dyDescent="0.35">
      <c r="A14" s="100"/>
      <c r="B14" s="36" t="s">
        <v>101</v>
      </c>
      <c r="C14" s="39"/>
    </row>
    <row r="15" spans="1:9" x14ac:dyDescent="0.35">
      <c r="A15" s="100"/>
      <c r="B15" s="36" t="s">
        <v>102</v>
      </c>
      <c r="C15" s="39"/>
      <c r="E15" t="s">
        <v>103</v>
      </c>
      <c r="F15" s="22">
        <v>0.7</v>
      </c>
    </row>
    <row r="16" spans="1:9" x14ac:dyDescent="0.35">
      <c r="A16" s="100"/>
      <c r="B16" s="89" t="s">
        <v>104</v>
      </c>
      <c r="C16" s="90"/>
      <c r="E16" t="s">
        <v>105</v>
      </c>
      <c r="F16" s="23">
        <v>0.3</v>
      </c>
      <c r="I16" s="25"/>
    </row>
    <row r="17" spans="1:9" x14ac:dyDescent="0.35">
      <c r="A17" s="100"/>
      <c r="B17" s="36"/>
      <c r="C17" s="40">
        <v>0</v>
      </c>
      <c r="F17" s="26"/>
      <c r="I17" s="25"/>
    </row>
    <row r="18" spans="1:9" ht="23.25" customHeight="1" x14ac:dyDescent="0.35">
      <c r="A18" s="38" t="s">
        <v>106</v>
      </c>
      <c r="B18" s="84" t="s">
        <v>105</v>
      </c>
      <c r="C18" s="85"/>
    </row>
    <row r="19" spans="1:9" ht="58" x14ac:dyDescent="0.35">
      <c r="A19" s="35" t="s">
        <v>107</v>
      </c>
      <c r="B19" s="91" t="s">
        <v>175</v>
      </c>
      <c r="C19" s="92"/>
    </row>
    <row r="20" spans="1:9" ht="15" customHeight="1" x14ac:dyDescent="0.35">
      <c r="A20" s="21" t="s">
        <v>108</v>
      </c>
      <c r="B20" s="86">
        <f>((C22+C23+C25+C26+C30+C28+C32+C34+C29+C33)-C37)*C36*C38</f>
        <v>126758310</v>
      </c>
      <c r="C20" s="86"/>
    </row>
    <row r="21" spans="1:9" x14ac:dyDescent="0.35">
      <c r="A21" s="7" t="s">
        <v>109</v>
      </c>
      <c r="B21" s="93" t="s">
        <v>98</v>
      </c>
      <c r="C21" s="94"/>
    </row>
    <row r="22" spans="1:9" x14ac:dyDescent="0.35">
      <c r="A22" s="95"/>
      <c r="B22" s="36" t="s">
        <v>101</v>
      </c>
      <c r="C22" s="31">
        <v>0</v>
      </c>
    </row>
    <row r="23" spans="1:9" x14ac:dyDescent="0.35">
      <c r="A23" s="96"/>
      <c r="B23" s="36" t="s">
        <v>100</v>
      </c>
      <c r="C23" s="31">
        <v>0</v>
      </c>
    </row>
    <row r="24" spans="1:9" x14ac:dyDescent="0.35">
      <c r="A24" s="96"/>
      <c r="B24" s="89" t="s">
        <v>110</v>
      </c>
      <c r="C24" s="90"/>
    </row>
    <row r="25" spans="1:9" x14ac:dyDescent="0.35">
      <c r="A25" s="96"/>
      <c r="B25" s="36" t="s">
        <v>101</v>
      </c>
      <c r="C25" s="31">
        <v>0</v>
      </c>
    </row>
    <row r="26" spans="1:9" ht="29" customHeight="1" x14ac:dyDescent="0.35">
      <c r="A26" s="96"/>
      <c r="B26" s="36" t="s">
        <v>111</v>
      </c>
      <c r="C26" s="31">
        <v>0</v>
      </c>
    </row>
    <row r="27" spans="1:9" x14ac:dyDescent="0.35">
      <c r="A27" s="96"/>
      <c r="B27" s="89" t="s">
        <v>112</v>
      </c>
      <c r="C27" s="90"/>
    </row>
    <row r="28" spans="1:9" x14ac:dyDescent="0.35">
      <c r="A28" s="96"/>
      <c r="B28" s="36" t="s">
        <v>113</v>
      </c>
      <c r="C28" s="31">
        <v>0</v>
      </c>
    </row>
    <row r="29" spans="1:9" x14ac:dyDescent="0.35">
      <c r="A29" s="96"/>
      <c r="B29" s="36" t="s">
        <v>99</v>
      </c>
      <c r="C29" s="31">
        <v>0</v>
      </c>
    </row>
    <row r="30" spans="1:9" x14ac:dyDescent="0.35">
      <c r="A30" s="96"/>
      <c r="B30" s="36" t="s">
        <v>100</v>
      </c>
      <c r="C30" s="31">
        <v>0</v>
      </c>
    </row>
    <row r="31" spans="1:9" x14ac:dyDescent="0.35">
      <c r="A31" s="96"/>
      <c r="B31" s="89" t="s">
        <v>114</v>
      </c>
      <c r="C31" s="90"/>
    </row>
    <row r="32" spans="1:9" x14ac:dyDescent="0.35">
      <c r="A32" s="96"/>
      <c r="B32" s="36" t="s">
        <v>12</v>
      </c>
      <c r="C32" s="31">
        <v>92100000</v>
      </c>
    </row>
    <row r="33" spans="1:3" x14ac:dyDescent="0.35">
      <c r="A33" s="96"/>
      <c r="B33" s="36" t="s">
        <v>173</v>
      </c>
      <c r="C33" s="31">
        <v>34658310</v>
      </c>
    </row>
    <row r="34" spans="1:3" x14ac:dyDescent="0.35">
      <c r="A34" s="96"/>
      <c r="B34" s="36"/>
      <c r="C34" s="31"/>
    </row>
    <row r="35" spans="1:3" x14ac:dyDescent="0.35">
      <c r="A35" s="96"/>
      <c r="B35" s="89" t="s">
        <v>115</v>
      </c>
      <c r="C35" s="90"/>
    </row>
    <row r="36" spans="1:3" x14ac:dyDescent="0.35">
      <c r="A36" s="96"/>
      <c r="B36" s="36" t="s">
        <v>116</v>
      </c>
      <c r="C36" s="32">
        <v>1</v>
      </c>
    </row>
    <row r="37" spans="1:3" x14ac:dyDescent="0.35">
      <c r="A37" s="96"/>
      <c r="B37" s="36" t="s">
        <v>55</v>
      </c>
      <c r="C37" s="33">
        <v>0</v>
      </c>
    </row>
    <row r="38" spans="1:3" x14ac:dyDescent="0.35">
      <c r="A38" s="96"/>
      <c r="B38" s="36" t="s">
        <v>117</v>
      </c>
      <c r="C38" s="32">
        <v>1</v>
      </c>
    </row>
    <row r="39" spans="1:3" x14ac:dyDescent="0.35">
      <c r="A39" s="24" t="s">
        <v>118</v>
      </c>
      <c r="B39" s="86">
        <f>IFERROR(B20*(VLOOKUP(B18,E15:F17,2,0)),16666)</f>
        <v>38027493</v>
      </c>
      <c r="C39" s="86"/>
    </row>
    <row r="40" spans="1:3" ht="93" customHeight="1" x14ac:dyDescent="0.35">
      <c r="A40" s="35" t="s">
        <v>119</v>
      </c>
      <c r="B40" s="87" t="s">
        <v>181</v>
      </c>
      <c r="C40" s="88"/>
    </row>
    <row r="41" spans="1:3" ht="211.5" customHeight="1" x14ac:dyDescent="0.35">
      <c r="A41" s="35" t="s">
        <v>120</v>
      </c>
      <c r="B41" s="82" t="s">
        <v>179</v>
      </c>
      <c r="C41" s="83"/>
    </row>
    <row r="42" spans="1:3" ht="26" customHeight="1" x14ac:dyDescent="0.35">
      <c r="A42" s="42" t="s">
        <v>121</v>
      </c>
      <c r="B42" s="42"/>
      <c r="C42" s="42"/>
    </row>
    <row r="43" spans="1:3" x14ac:dyDescent="0.35">
      <c r="A43" s="41" t="s">
        <v>122</v>
      </c>
      <c r="B43" s="81"/>
      <c r="C43" s="81"/>
    </row>
    <row r="44" spans="1:3" ht="41" customHeight="1" x14ac:dyDescent="0.35">
      <c r="A44" s="41" t="s">
        <v>123</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1" sqref="B11:C11"/>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8" t="s">
        <v>124</v>
      </c>
      <c r="B1" s="78"/>
      <c r="C1" s="78"/>
    </row>
    <row r="2" spans="1:3" x14ac:dyDescent="0.35">
      <c r="A2" s="20" t="s">
        <v>49</v>
      </c>
      <c r="B2" s="68" t="str">
        <f>'AUTOS NOTA 324'!B2:C2</f>
        <v>SINIESTRO   126636158 LEGIS APJ32049</v>
      </c>
      <c r="C2" s="69"/>
    </row>
    <row r="3" spans="1:3" x14ac:dyDescent="0.35">
      <c r="A3" s="5" t="s">
        <v>1</v>
      </c>
      <c r="B3" s="48" t="str">
        <f>'AUTOS  NOTA 322'!B2:C2</f>
        <v>2023093980</v>
      </c>
      <c r="C3" s="48"/>
    </row>
    <row r="4" spans="1:3" x14ac:dyDescent="0.35">
      <c r="A4" s="5" t="s">
        <v>3</v>
      </c>
      <c r="B4" s="48" t="str">
        <f>'AUTOS  NOTA 322'!B3:C3</f>
        <v>SUPERINTENDENCIA FINANCIERA DE COLOMBIA</v>
      </c>
      <c r="C4" s="48"/>
    </row>
    <row r="5" spans="1:3" x14ac:dyDescent="0.35">
      <c r="A5" s="5" t="s">
        <v>5</v>
      </c>
      <c r="B5" s="48" t="str">
        <f>'AUTOS  NOTA 322'!B4:C4</f>
        <v>ALLIANZ SEGUROS S.A.</v>
      </c>
      <c r="C5" s="48"/>
    </row>
    <row r="6" spans="1:3" ht="15" customHeight="1" x14ac:dyDescent="0.35">
      <c r="A6" s="5" t="s">
        <v>7</v>
      </c>
      <c r="B6" s="48" t="str">
        <f>'AUTOS  NOTA 322'!B5:C5</f>
        <v>ALEXANDER PIRA LEMUS</v>
      </c>
      <c r="C6" s="48"/>
    </row>
    <row r="7" spans="1:3" ht="15" customHeight="1" x14ac:dyDescent="0.35">
      <c r="A7" s="5" t="s">
        <v>9</v>
      </c>
      <c r="B7" s="48" t="str">
        <f>'AUTOS  NOTA 322'!B6:C6</f>
        <v>DEMANDA DIRECTA</v>
      </c>
      <c r="C7" s="48"/>
    </row>
    <row r="8" spans="1:3" ht="15" customHeight="1" x14ac:dyDescent="0.35">
      <c r="A8" s="30" t="s">
        <v>51</v>
      </c>
      <c r="B8" s="48" t="str">
        <f>'AUTOS  NOTA 322'!B7:C8</f>
        <v>HURTO VEHÍCULO JVS-110</v>
      </c>
      <c r="C8" s="48"/>
    </row>
    <row r="9" spans="1:3" ht="19.25" customHeight="1" x14ac:dyDescent="0.35">
      <c r="A9" s="5" t="s">
        <v>125</v>
      </c>
      <c r="B9" s="48" t="s">
        <v>105</v>
      </c>
      <c r="C9" s="48"/>
    </row>
    <row r="10" spans="1:3" x14ac:dyDescent="0.35">
      <c r="A10" s="7" t="s">
        <v>109</v>
      </c>
      <c r="B10" s="103">
        <f>'AUTOS NOTA 324'!B20:C20</f>
        <v>126758310</v>
      </c>
      <c r="C10" s="103"/>
    </row>
    <row r="11" spans="1:3" x14ac:dyDescent="0.35">
      <c r="A11" s="7" t="s">
        <v>126</v>
      </c>
      <c r="B11" s="104">
        <f>'AUTOS NOTA 324'!B39:C39</f>
        <v>38027493</v>
      </c>
      <c r="C11" s="48"/>
    </row>
    <row r="12" spans="1:3" ht="87.5" customHeight="1" x14ac:dyDescent="0.35">
      <c r="A12" s="7" t="s">
        <v>127</v>
      </c>
      <c r="B12" s="101" t="s">
        <v>175</v>
      </c>
      <c r="C12" s="102"/>
    </row>
    <row r="13" spans="1:3" ht="43.5" x14ac:dyDescent="0.35">
      <c r="A13" s="5" t="s">
        <v>128</v>
      </c>
      <c r="B13" s="48"/>
      <c r="C13" s="48"/>
    </row>
    <row r="14" spans="1:3" ht="43.5" x14ac:dyDescent="0.35">
      <c r="A14" s="5" t="s">
        <v>129</v>
      </c>
      <c r="B14" s="48"/>
      <c r="C14" s="48"/>
    </row>
    <row r="15" spans="1:3" x14ac:dyDescent="0.35">
      <c r="A15" s="5" t="s">
        <v>130</v>
      </c>
      <c r="B15" s="6"/>
      <c r="C15" s="6"/>
    </row>
    <row r="16" spans="1:3" x14ac:dyDescent="0.35">
      <c r="A16" s="7" t="s">
        <v>131</v>
      </c>
      <c r="B16" s="48"/>
      <c r="C16" s="48"/>
    </row>
    <row r="17" spans="1:3" x14ac:dyDescent="0.35">
      <c r="A17" s="6" t="s">
        <v>132</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36328125" bestFit="1" customWidth="1"/>
    <col min="5" max="5" width="42.6328125" bestFit="1" customWidth="1"/>
    <col min="12" max="12" width="30.6328125" customWidth="1"/>
    <col min="13" max="13" width="16" customWidth="1"/>
  </cols>
  <sheetData>
    <row r="1" spans="1:15" x14ac:dyDescent="0.35">
      <c r="A1" s="9" t="s">
        <v>56</v>
      </c>
      <c r="B1" t="s">
        <v>61</v>
      </c>
      <c r="C1" s="9" t="s">
        <v>63</v>
      </c>
      <c r="D1" s="9" t="s">
        <v>133</v>
      </c>
      <c r="E1" s="3" t="s">
        <v>70</v>
      </c>
      <c r="F1" s="2" t="s">
        <v>103</v>
      </c>
      <c r="G1" s="4">
        <v>0</v>
      </c>
      <c r="H1" t="s">
        <v>26</v>
      </c>
      <c r="I1" t="s">
        <v>134</v>
      </c>
      <c r="K1" t="s">
        <v>135</v>
      </c>
      <c r="L1" s="29" t="s">
        <v>136</v>
      </c>
      <c r="M1" t="s">
        <v>57</v>
      </c>
      <c r="N1" t="s">
        <v>103</v>
      </c>
      <c r="O1" t="s">
        <v>137</v>
      </c>
    </row>
    <row r="2" spans="1:15" x14ac:dyDescent="0.35">
      <c r="A2" t="s">
        <v>57</v>
      </c>
      <c r="B2" t="s">
        <v>138</v>
      </c>
      <c r="C2" t="s">
        <v>139</v>
      </c>
      <c r="D2" s="2" t="s">
        <v>140</v>
      </c>
      <c r="E2" s="1" t="s">
        <v>71</v>
      </c>
      <c r="F2" s="2" t="s">
        <v>141</v>
      </c>
      <c r="G2" s="4">
        <v>0.7</v>
      </c>
      <c r="H2" t="s">
        <v>142</v>
      </c>
      <c r="I2" t="s">
        <v>143</v>
      </c>
      <c r="K2" t="s">
        <v>10</v>
      </c>
      <c r="L2" s="29" t="s">
        <v>144</v>
      </c>
      <c r="M2" t="s">
        <v>145</v>
      </c>
      <c r="N2" t="s">
        <v>105</v>
      </c>
      <c r="O2" t="s">
        <v>138</v>
      </c>
    </row>
    <row r="3" spans="1:15" x14ac:dyDescent="0.35">
      <c r="A3" t="s">
        <v>145</v>
      </c>
      <c r="C3" t="s">
        <v>146</v>
      </c>
      <c r="D3" s="2" t="s">
        <v>147</v>
      </c>
      <c r="E3" s="1" t="s">
        <v>148</v>
      </c>
      <c r="F3" s="2" t="s">
        <v>105</v>
      </c>
      <c r="G3" s="4">
        <v>0.3</v>
      </c>
      <c r="H3" t="s">
        <v>149</v>
      </c>
      <c r="I3" t="s">
        <v>150</v>
      </c>
      <c r="L3" s="29" t="s">
        <v>151</v>
      </c>
      <c r="M3" t="s">
        <v>152</v>
      </c>
      <c r="N3" t="s">
        <v>141</v>
      </c>
    </row>
    <row r="4" spans="1:15" x14ac:dyDescent="0.35">
      <c r="A4" t="s">
        <v>152</v>
      </c>
      <c r="C4" t="s">
        <v>64</v>
      </c>
      <c r="E4" s="1" t="s">
        <v>153</v>
      </c>
      <c r="H4" t="s">
        <v>154</v>
      </c>
      <c r="I4" t="s">
        <v>155</v>
      </c>
      <c r="L4" t="s">
        <v>156</v>
      </c>
    </row>
    <row r="5" spans="1:15" x14ac:dyDescent="0.35">
      <c r="A5" t="s">
        <v>157</v>
      </c>
      <c r="E5" s="1" t="s">
        <v>158</v>
      </c>
      <c r="H5" t="s">
        <v>159</v>
      </c>
      <c r="I5" t="s">
        <v>160</v>
      </c>
      <c r="L5" s="29" t="s">
        <v>161</v>
      </c>
    </row>
    <row r="6" spans="1:15" x14ac:dyDescent="0.35">
      <c r="E6" s="1" t="s">
        <v>162</v>
      </c>
      <c r="I6" t="s">
        <v>163</v>
      </c>
      <c r="L6" s="29" t="s">
        <v>164</v>
      </c>
    </row>
    <row r="7" spans="1:15" x14ac:dyDescent="0.35">
      <c r="E7" s="1" t="s">
        <v>165</v>
      </c>
      <c r="I7" t="s">
        <v>166</v>
      </c>
      <c r="L7" s="29" t="s">
        <v>167</v>
      </c>
    </row>
    <row r="8" spans="1:15" x14ac:dyDescent="0.35">
      <c r="E8" s="1" t="s">
        <v>168</v>
      </c>
      <c r="L8" s="29" t="s">
        <v>112</v>
      </c>
    </row>
    <row r="9" spans="1:15" x14ac:dyDescent="0.35">
      <c r="L9" s="29" t="s">
        <v>169</v>
      </c>
    </row>
    <row r="10" spans="1:15" x14ac:dyDescent="0.35">
      <c r="L10" s="29" t="s">
        <v>170</v>
      </c>
    </row>
    <row r="11" spans="1:15" x14ac:dyDescent="0.35">
      <c r="L11" s="29" t="s">
        <v>171</v>
      </c>
    </row>
    <row r="12" spans="1:15" x14ac:dyDescent="0.35">
      <c r="L12" s="29" t="s">
        <v>12</v>
      </c>
    </row>
    <row r="13" spans="1:15" x14ac:dyDescent="0.35">
      <c r="L13" s="29"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2024-09-04T22:21:41Z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