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23\Downloads\"/>
    </mc:Choice>
  </mc:AlternateContent>
  <xr:revisionPtr revIDLastSave="0" documentId="13_ncr:1_{218C71B6-55EC-4094-94A9-BC14D8377393}" xr6:coauthVersionLast="47" xr6:coauthVersionMax="47" xr10:uidLastSave="{00000000-0000-0000-0000-000000000000}"/>
  <bookViews>
    <workbookView xWindow="-108" yWindow="-108" windowWidth="16608" windowHeight="8712" xr2:uid="{00000000-000D-0000-FFFF-FFFF00000000}"/>
  </bookViews>
  <sheets>
    <sheet name="LIQ. PRETENSIONES DEMANDA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0" i="1" l="1"/>
  <c r="D8" i="1"/>
  <c r="E8" i="1"/>
  <c r="F8" i="1"/>
  <c r="F9" i="1"/>
  <c r="D12" i="1"/>
  <c r="E12" i="1"/>
  <c r="F12" i="1"/>
  <c r="F13" i="1"/>
  <c r="E16" i="1"/>
  <c r="F16" i="1"/>
  <c r="F17" i="1"/>
  <c r="E23" i="1"/>
  <c r="F23" i="1"/>
  <c r="F24" i="1"/>
  <c r="E27" i="1"/>
  <c r="F27" i="1"/>
  <c r="F28" i="1"/>
  <c r="E31" i="1"/>
  <c r="F31" i="1"/>
  <c r="F32" i="1"/>
  <c r="E38" i="1"/>
  <c r="F38" i="1"/>
  <c r="F39" i="1"/>
  <c r="E42" i="1"/>
  <c r="F42" i="1"/>
  <c r="F43" i="1"/>
  <c r="E46" i="1"/>
  <c r="F46" i="1"/>
  <c r="F47" i="1"/>
</calcChain>
</file>

<file path=xl/sharedStrings.xml><?xml version="1.0" encoding="utf-8"?>
<sst xmlns="http://schemas.openxmlformats.org/spreadsheetml/2006/main" count="61" uniqueCount="16">
  <si>
    <t>NOTA: Las Pólizas de Garantía de Cumplimiento en favor de Entidades Estatales Nos. 430-47-994000043572, 430-47-994000044760 y 430-47-994000047214 en virtud de las cuales nos llamaron en garantía prestan cobertura material de cara a las pretensiones de la demandante, se concertaron como amparos: (i) Cumplimiento del contrato (ii) Pago de salarios, prestaciones sociales e indemnizaciones(iii) Calidad del servicio . Frente a la cobertura temporal, se precisa que los periodos de tiempo pretendidos son del 01/02/2018 al 15/12/2018, y la póliza cuenta con una vigencia del 01/08/2005 al 30/11/2020, por lo cual, se liquidarán las pretensiones desde las fechas inicio de vigencia de las pólizas referidas esto es: (i) desde el 01 de noviembre de 2018 al 07 de diciembre de 2018, (ii) desde el 21 de enero de 2019 al 30 de septiembre de 2019, y (iii) desde el 01 de octubre de 2019 al 13 de diciembre de 2019, fechas en las cuales prestaron cobertura las polizas.</t>
  </si>
  <si>
    <t>1. LIQUIDACIÓN DE PRESTACIONES CON OCASIÓN AL CONTRATO AFIANZADO NO. 76.26.18.532 - AMPARARADO EN LA PÓLIZA NO 430-47-994000043572</t>
  </si>
  <si>
    <t>DESDE</t>
  </si>
  <si>
    <t>HASTA</t>
  </si>
  <si>
    <t>SALARIO + aux</t>
  </si>
  <si>
    <t>DÍAS</t>
  </si>
  <si>
    <t>PRIMAS</t>
  </si>
  <si>
    <t>TOTAL ADEUDADO</t>
  </si>
  <si>
    <t>SALARIO + auz</t>
  </si>
  <si>
    <t>CESANTÍAS</t>
  </si>
  <si>
    <t>INTERESES</t>
  </si>
  <si>
    <t>Nota: Las polizas de cumplimiento en faor de entidades estatales, que afianzaron los contratos de aportes, no prestan cobertura frente a conceptos diferentes a salarios, prestaciones sociales e indemnizaciones, quedando excluido de su amparo, lo pretendido por las actoras,respecto a la indexación, indemnización del Art. 65 del CST, costas procesales, y demas conceptos laborales disimiles a las ya referidas.</t>
  </si>
  <si>
    <t>2 LIQUIDACIÓN DE PRESTACIONES CON OCASIÓN AL CONTRATO AFIANZADO NO. 76.26.19.0236 - AMPARADO EN LA PÓLIZA NO 430-47-994000044760</t>
  </si>
  <si>
    <t>Nota: Las polizas de cumplimeinto en favor de entidades estatales, no ampararon la indemnización contemplada en el Art. 65 del CST y en el Art. 99 de la Ley 50 de 1990, en el entendido que la mismas afianzaron los salarios, prestaciones sociales e indemnizaciones que se suscitaron en vigencia de los contratos garantizados, esto es, los originadas: (i) desde el 01 de noviembre de 2018 al 07 de diciembre de 2018, (ii) desde el 21 de enero de 2019 al 30 de septiembre de 2019, y (iii) desde el 01 de octubre de 2019 al 13 de diciembre de 2019, por tanto, los conceptos laborales que se generen con posterioridad al 07/12/2018, 30/09/2019 y 13/12/2019, no cuentan con cobertura material ni temporal de las polizas referidas</t>
  </si>
  <si>
    <t>3. LIQUIDACIÓN DE PRESTACIONES CON OCASIÓN AL CONTRATO AFIANZADO NO. 76.26.19.544 - AMPARADO EN LA PÓLIZA NO 430-47-994000047214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</si>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</sst>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\ #,##0.00;[Red]\-&quot;$&quot;\ #,##0.0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_-;\-* #,##0_-;_-* &quot;-&quot;??_-;_-@_-"/>
    <numFmt numFmtId="165" formatCode="_ &quot;$&quot;\ * #,##0_ ;_ &quot;$&quot;\ * \-#,##0_ ;_ &quot;$&quot;\ * &quot;-&quot;_ ;_ @_ "/>
    <numFmt numFmtId="166" formatCode="_ * #,##0_ ;_ * \-#,##0_ ;_ * &quot;-&quot;_ ;_ @_ "/>
    <numFmt numFmtId="167" formatCode="_ &quot;$&quot;\ * #,##0.00_ ;_ &quot;$&quot;\ * \-#,##0.00_ ;_ &quot;$&quot;\ 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Arial"/>
      <family val="2"/>
    </font>
    <font>
      <sz val="9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166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4" fillId="0" borderId="1" xfId="0" applyFont="1" applyBorder="1" applyAlignment="1">
      <alignment horizontal="center"/>
    </xf>
    <xf numFmtId="164" fontId="4" fillId="3" borderId="1" xfId="1" applyNumberFormat="1" applyFont="1" applyFill="1" applyBorder="1" applyAlignment="1">
      <alignment horizontal="center"/>
    </xf>
    <xf numFmtId="14" fontId="2" fillId="0" borderId="1" xfId="0" applyNumberFormat="1" applyFont="1" applyBorder="1"/>
    <xf numFmtId="164" fontId="2" fillId="0" borderId="1" xfId="1" applyNumberFormat="1" applyFont="1" applyBorder="1"/>
    <xf numFmtId="164" fontId="2" fillId="0" borderId="1" xfId="1" applyNumberFormat="1" applyFont="1" applyFill="1" applyBorder="1"/>
    <xf numFmtId="164" fontId="4" fillId="2" borderId="1" xfId="1" applyNumberFormat="1" applyFont="1" applyFill="1" applyBorder="1"/>
    <xf numFmtId="0" fontId="5" fillId="0" borderId="0" xfId="0" applyFont="1" applyAlignment="1">
      <alignment horizontal="center"/>
    </xf>
    <xf numFmtId="0" fontId="5" fillId="0" borderId="0" xfId="0" applyFont="1"/>
    <xf numFmtId="8" fontId="5" fillId="0" borderId="0" xfId="0" applyNumberFormat="1" applyFont="1" applyAlignment="1">
      <alignment horizontal="center"/>
    </xf>
    <xf numFmtId="0" fontId="6" fillId="0" borderId="0" xfId="0" applyFont="1"/>
    <xf numFmtId="0" fontId="4" fillId="0" borderId="0" xfId="0" applyFont="1" applyAlignment="1">
      <alignment horizontal="center"/>
    </xf>
    <xf numFmtId="164" fontId="4" fillId="4" borderId="0" xfId="1" applyNumberFormat="1" applyFont="1" applyFill="1" applyBorder="1"/>
    <xf numFmtId="164" fontId="4" fillId="2" borderId="5" xfId="1" applyNumberFormat="1" applyFont="1" applyFill="1" applyBorder="1"/>
    <xf numFmtId="0" fontId="8" fillId="2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0" fontId="0" fillId="5" borderId="1" xfId="0" applyFill="1" applyBorder="1" applyAlignment="1">
      <alignment horizontal="center" wrapText="1"/>
    </xf>
    <xf numFmtId="44" fontId="8" fillId="2" borderId="2" xfId="0" applyNumberFormat="1" applyFont="1" applyFill="1" applyBorder="1" applyAlignment="1">
      <alignment horizontal="center"/>
    </xf>
    <xf numFmtId="44" fontId="8" fillId="2" borderId="4" xfId="0" applyNumberFormat="1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5" borderId="2" xfId="0" applyFont="1" applyFill="1" applyBorder="1" applyAlignment="1">
      <alignment horizontal="center" wrapText="1"/>
    </xf>
    <xf numFmtId="0" fontId="4" fillId="5" borderId="3" xfId="0" applyFont="1" applyFill="1" applyBorder="1" applyAlignment="1">
      <alignment horizontal="center" wrapText="1"/>
    </xf>
    <xf numFmtId="0" fontId="4" fillId="5" borderId="4" xfId="0" applyFont="1" applyFill="1" applyBorder="1" applyAlignment="1">
      <alignment horizontal="center" wrapText="1"/>
    </xf>
  </cellXfs>
  <cellStyles count="12">
    <cellStyle name="Millares" xfId="1" builtinId="3"/>
    <cellStyle name="Millares [0] 2" xfId="5" xr:uid="{00000000-0005-0000-0000-000001000000}"/>
    <cellStyle name="Millares 2" xfId="8" xr:uid="{00000000-0005-0000-0000-000002000000}"/>
    <cellStyle name="Millares 3" xfId="10" xr:uid="{00000000-0005-0000-0000-000003000000}"/>
    <cellStyle name="Millares 4" xfId="2" xr:uid="{00000000-0005-0000-0000-000004000000}"/>
    <cellStyle name="Moneda [0] 2" xfId="7" xr:uid="{00000000-0005-0000-0000-000005000000}"/>
    <cellStyle name="Moneda 2" xfId="6" xr:uid="{00000000-0005-0000-0000-000006000000}"/>
    <cellStyle name="Moneda 3" xfId="9" xr:uid="{00000000-0005-0000-0000-000007000000}"/>
    <cellStyle name="Moneda 4" xfId="11" xr:uid="{00000000-0005-0000-0000-000008000000}"/>
    <cellStyle name="Moneda 5" xfId="3" xr:uid="{00000000-0005-0000-0000-000009000000}"/>
    <cellStyle name="Normal" xfId="0" builtinId="0"/>
    <cellStyle name="Normal 2" xfId="4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761999</xdr:colOff>
      <xdr:row>0</xdr:row>
      <xdr:rowOff>0</xdr:rowOff>
    </xdr:from>
    <xdr:to>
      <xdr:col>5</xdr:col>
      <xdr:colOff>294561</xdr:colOff>
      <xdr:row>3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A78D4B-7570-47BD-B374-5B98B70C8C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3999" y="0"/>
          <a:ext cx="2837737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7"/>
  <sheetViews>
    <sheetView tabSelected="1" zoomScale="60" zoomScaleNormal="60" workbookViewId="0">
      <selection activeCell="F55" sqref="F55"/>
    </sheetView>
  </sheetViews>
  <sheetFormatPr baseColWidth="10" defaultColWidth="11.44140625" defaultRowHeight="14.4" x14ac:dyDescent="0.3"/>
  <cols>
    <col min="5" max="5" width="15.33203125" customWidth="1"/>
    <col min="6" max="6" width="30.109375" customWidth="1"/>
    <col min="15" max="15" width="30.5546875" customWidth="1"/>
  </cols>
  <sheetData>
    <row r="1" spans="1:16" x14ac:dyDescent="0.3">
      <c r="B1" s="1"/>
      <c r="C1" s="1"/>
      <c r="D1" s="1"/>
      <c r="E1" s="1"/>
      <c r="F1" s="1"/>
      <c r="G1" s="1"/>
      <c r="H1" s="1"/>
      <c r="I1" s="1"/>
    </row>
    <row r="2" spans="1:16" x14ac:dyDescent="0.3">
      <c r="B2" s="1"/>
      <c r="C2" s="1"/>
      <c r="D2" s="1"/>
      <c r="E2" s="1"/>
      <c r="F2" s="1"/>
      <c r="G2" s="1"/>
      <c r="H2" s="1"/>
      <c r="I2" s="1"/>
    </row>
    <row r="3" spans="1:16" x14ac:dyDescent="0.3">
      <c r="B3" s="1"/>
      <c r="C3" s="1"/>
      <c r="D3" s="1"/>
      <c r="E3" s="1"/>
      <c r="F3" s="1"/>
      <c r="G3" s="1"/>
      <c r="H3" s="1"/>
      <c r="I3" s="1"/>
    </row>
    <row r="4" spans="1:16" ht="14.4" customHeight="1" x14ac:dyDescent="0.3">
      <c r="B4" s="1"/>
      <c r="C4" s="1"/>
      <c r="D4" s="1"/>
      <c r="E4" s="1"/>
      <c r="F4" s="1"/>
      <c r="G4" s="1"/>
      <c r="H4" s="1"/>
      <c r="I4" s="1"/>
      <c r="L4" s="20" t="s">
        <v>0</v>
      </c>
      <c r="M4" s="20"/>
      <c r="N4" s="20"/>
      <c r="O4" s="20"/>
      <c r="P4" s="20"/>
    </row>
    <row r="5" spans="1:16" ht="40.200000000000003" customHeight="1" x14ac:dyDescent="0.3">
      <c r="A5" s="24" t="s">
        <v>1</v>
      </c>
      <c r="B5" s="25"/>
      <c r="C5" s="25"/>
      <c r="D5" s="25"/>
      <c r="E5" s="25"/>
      <c r="F5" s="25"/>
      <c r="G5" s="25"/>
      <c r="H5" s="25"/>
      <c r="I5" s="26"/>
      <c r="L5" s="20"/>
      <c r="M5" s="20"/>
      <c r="N5" s="20"/>
      <c r="O5" s="20"/>
      <c r="P5" s="20"/>
    </row>
    <row r="6" spans="1:16" ht="15" customHeight="1" x14ac:dyDescent="0.3">
      <c r="B6" s="23"/>
      <c r="C6" s="23"/>
      <c r="D6" s="23"/>
      <c r="E6" s="23"/>
      <c r="F6" s="23"/>
      <c r="G6" s="1"/>
      <c r="H6" s="1"/>
      <c r="I6" s="1"/>
      <c r="L6" s="20"/>
      <c r="M6" s="20"/>
      <c r="N6" s="20"/>
      <c r="O6" s="20"/>
      <c r="P6" s="20"/>
    </row>
    <row r="7" spans="1:16" x14ac:dyDescent="0.3">
      <c r="B7" s="2" t="s">
        <v>2</v>
      </c>
      <c r="C7" s="2" t="s">
        <v>3</v>
      </c>
      <c r="D7" s="2" t="s">
        <v>4</v>
      </c>
      <c r="E7" s="2" t="s">
        <v>5</v>
      </c>
      <c r="F7" s="3" t="s">
        <v>6</v>
      </c>
      <c r="G7" s="1"/>
      <c r="H7" s="1"/>
      <c r="I7" s="1"/>
      <c r="L7" s="20"/>
      <c r="M7" s="20"/>
      <c r="N7" s="20"/>
      <c r="O7" s="20"/>
      <c r="P7" s="20"/>
    </row>
    <row r="8" spans="1:16" x14ac:dyDescent="0.3">
      <c r="B8" s="4">
        <v>43405</v>
      </c>
      <c r="C8" s="4">
        <v>43441</v>
      </c>
      <c r="D8" s="6">
        <f>781242+88211</f>
        <v>869453</v>
      </c>
      <c r="E8" s="6">
        <f>DAYS360(B8,C8)+1</f>
        <v>37</v>
      </c>
      <c r="F8" s="6">
        <f>(D8*E8)/360</f>
        <v>89360.447222222225</v>
      </c>
      <c r="G8" s="1"/>
      <c r="H8" s="1"/>
      <c r="I8" s="1"/>
      <c r="L8" s="20"/>
      <c r="M8" s="20"/>
      <c r="N8" s="20"/>
      <c r="O8" s="20"/>
      <c r="P8" s="20"/>
    </row>
    <row r="9" spans="1:16" ht="15" customHeight="1" x14ac:dyDescent="0.3">
      <c r="B9" s="16" t="s">
        <v>7</v>
      </c>
      <c r="C9" s="17"/>
      <c r="D9" s="17"/>
      <c r="E9" s="18"/>
      <c r="F9" s="14">
        <f>SUM(F8:F8)</f>
        <v>89360.447222222225</v>
      </c>
      <c r="G9" s="1"/>
      <c r="H9" s="1"/>
      <c r="I9" s="1"/>
      <c r="L9" s="20"/>
      <c r="M9" s="20"/>
      <c r="N9" s="20"/>
      <c r="O9" s="20"/>
      <c r="P9" s="20"/>
    </row>
    <row r="10" spans="1:16" ht="15" customHeight="1" x14ac:dyDescent="0.3">
      <c r="B10" s="12"/>
      <c r="C10" s="12"/>
      <c r="D10" s="12"/>
      <c r="E10" s="12"/>
      <c r="F10" s="13"/>
      <c r="G10" s="1"/>
      <c r="H10" s="1"/>
      <c r="I10" s="1"/>
      <c r="L10" s="20"/>
      <c r="M10" s="20"/>
      <c r="N10" s="20"/>
      <c r="O10" s="20"/>
      <c r="P10" s="20"/>
    </row>
    <row r="11" spans="1:16" ht="15" customHeight="1" x14ac:dyDescent="0.3">
      <c r="B11" s="2" t="s">
        <v>2</v>
      </c>
      <c r="C11" s="2" t="s">
        <v>3</v>
      </c>
      <c r="D11" s="2" t="s">
        <v>8</v>
      </c>
      <c r="E11" s="2" t="s">
        <v>5</v>
      </c>
      <c r="F11" s="3" t="s">
        <v>9</v>
      </c>
      <c r="G11" s="1"/>
      <c r="H11" s="1"/>
      <c r="I11" s="1"/>
      <c r="L11" s="20"/>
      <c r="M11" s="20"/>
      <c r="N11" s="20"/>
      <c r="O11" s="20"/>
      <c r="P11" s="20"/>
    </row>
    <row r="12" spans="1:16" ht="15" customHeight="1" x14ac:dyDescent="0.3">
      <c r="B12" s="4">
        <v>43405</v>
      </c>
      <c r="C12" s="4">
        <v>43441</v>
      </c>
      <c r="D12" s="6">
        <f>781242+88211</f>
        <v>869453</v>
      </c>
      <c r="E12" s="6">
        <f t="shared" ref="E12" si="0">DAYS360(B12,C12)+1</f>
        <v>37</v>
      </c>
      <c r="F12" s="6">
        <f t="shared" ref="F12" si="1">(D12*E12)/360</f>
        <v>89360.447222222225</v>
      </c>
      <c r="G12" s="1"/>
      <c r="H12" s="1"/>
      <c r="I12" s="1"/>
      <c r="L12" s="20"/>
      <c r="M12" s="20"/>
      <c r="N12" s="20"/>
      <c r="O12" s="20"/>
      <c r="P12" s="20"/>
    </row>
    <row r="13" spans="1:16" ht="15" customHeight="1" x14ac:dyDescent="0.3">
      <c r="B13" s="16" t="s">
        <v>7</v>
      </c>
      <c r="C13" s="17"/>
      <c r="D13" s="17"/>
      <c r="E13" s="18"/>
      <c r="F13" s="7">
        <f>SUM(F12:F12)</f>
        <v>89360.447222222225</v>
      </c>
      <c r="G13" s="1"/>
      <c r="H13" s="1"/>
      <c r="I13" s="1"/>
      <c r="L13" s="20"/>
      <c r="M13" s="20"/>
      <c r="N13" s="20"/>
      <c r="O13" s="20"/>
      <c r="P13" s="20"/>
    </row>
    <row r="14" spans="1:16" ht="15" customHeight="1" x14ac:dyDescent="0.3">
      <c r="B14" s="12"/>
      <c r="C14" s="12"/>
      <c r="D14" s="12"/>
      <c r="E14" s="12"/>
      <c r="F14" s="13"/>
      <c r="G14" s="1"/>
      <c r="H14" s="1"/>
      <c r="I14" s="1"/>
      <c r="L14" s="20"/>
      <c r="M14" s="20"/>
      <c r="N14" s="20"/>
      <c r="O14" s="20"/>
      <c r="P14" s="20"/>
    </row>
    <row r="15" spans="1:16" ht="15" customHeight="1" x14ac:dyDescent="0.3">
      <c r="B15" s="2" t="s">
        <v>2</v>
      </c>
      <c r="C15" s="2" t="s">
        <v>3</v>
      </c>
      <c r="D15" s="2" t="s">
        <v>9</v>
      </c>
      <c r="E15" s="2" t="s">
        <v>5</v>
      </c>
      <c r="F15" s="3" t="s">
        <v>10</v>
      </c>
      <c r="G15" s="1"/>
      <c r="H15" s="1"/>
      <c r="I15" s="1"/>
      <c r="L15" s="20"/>
      <c r="M15" s="20"/>
      <c r="N15" s="20"/>
      <c r="O15" s="20"/>
      <c r="P15" s="20"/>
    </row>
    <row r="16" spans="1:16" ht="15" customHeight="1" x14ac:dyDescent="0.3">
      <c r="B16" s="4">
        <v>43405</v>
      </c>
      <c r="C16" s="4">
        <v>43441</v>
      </c>
      <c r="D16" s="6">
        <v>89360</v>
      </c>
      <c r="E16" s="5">
        <f t="shared" ref="E16" si="2">DAYS360(B16,C16)+1</f>
        <v>37</v>
      </c>
      <c r="F16" s="6">
        <f t="shared" ref="F16" si="3">(D16*E16*0.12)/360</f>
        <v>1102.1066666666666</v>
      </c>
      <c r="G16" s="1"/>
      <c r="H16" s="1"/>
      <c r="I16" s="1"/>
      <c r="L16" s="20"/>
      <c r="M16" s="20"/>
      <c r="N16" s="20"/>
      <c r="O16" s="20"/>
      <c r="P16" s="20"/>
    </row>
    <row r="17" spans="1:16" ht="15" customHeight="1" x14ac:dyDescent="0.3">
      <c r="B17" s="16" t="s">
        <v>7</v>
      </c>
      <c r="C17" s="17"/>
      <c r="D17" s="17"/>
      <c r="E17" s="18"/>
      <c r="F17" s="7">
        <f>SUM(F16:F16)</f>
        <v>1102.1066666666666</v>
      </c>
      <c r="G17" s="1"/>
      <c r="H17" s="1"/>
      <c r="I17" s="1"/>
    </row>
    <row r="18" spans="1:16" ht="15" customHeight="1" x14ac:dyDescent="0.3">
      <c r="B18" s="12"/>
      <c r="C18" s="12"/>
      <c r="D18" s="12"/>
      <c r="E18" s="12"/>
      <c r="F18" s="13"/>
      <c r="G18" s="1"/>
      <c r="H18" s="1"/>
      <c r="I18" s="1"/>
    </row>
    <row r="19" spans="1:16" ht="15" customHeight="1" x14ac:dyDescent="0.3">
      <c r="B19" s="12"/>
      <c r="C19" s="12"/>
      <c r="D19" s="12"/>
      <c r="E19" s="12"/>
      <c r="F19" s="13"/>
      <c r="G19" s="1"/>
      <c r="H19" s="1"/>
      <c r="I19" s="1"/>
      <c r="L19" s="19" t="s">
        <v>11</v>
      </c>
      <c r="M19" s="19"/>
      <c r="N19" s="19"/>
      <c r="O19" s="19"/>
      <c r="P19" s="19"/>
    </row>
    <row r="20" spans="1:16" ht="34.200000000000003" customHeight="1" x14ac:dyDescent="0.3">
      <c r="A20" s="24" t="s">
        <v>12</v>
      </c>
      <c r="B20" s="25"/>
      <c r="C20" s="25"/>
      <c r="D20" s="25"/>
      <c r="E20" s="25"/>
      <c r="F20" s="25"/>
      <c r="G20" s="25"/>
      <c r="H20" s="25"/>
      <c r="I20" s="26"/>
      <c r="L20" s="19"/>
      <c r="M20" s="19"/>
      <c r="N20" s="19"/>
      <c r="O20" s="19"/>
      <c r="P20" s="19"/>
    </row>
    <row r="21" spans="1:16" ht="15" customHeight="1" x14ac:dyDescent="0.3">
      <c r="B21" s="23"/>
      <c r="C21" s="23"/>
      <c r="D21" s="23"/>
      <c r="E21" s="23"/>
      <c r="F21" s="23"/>
      <c r="G21" s="1"/>
      <c r="H21" s="1"/>
      <c r="I21" s="1"/>
      <c r="L21" s="19"/>
      <c r="M21" s="19"/>
      <c r="N21" s="19"/>
      <c r="O21" s="19"/>
      <c r="P21" s="19"/>
    </row>
    <row r="22" spans="1:16" ht="15" customHeight="1" x14ac:dyDescent="0.3">
      <c r="B22" s="2" t="s">
        <v>2</v>
      </c>
      <c r="C22" s="2" t="s">
        <v>3</v>
      </c>
      <c r="D22" s="2" t="s">
        <v>4</v>
      </c>
      <c r="E22" s="2" t="s">
        <v>5</v>
      </c>
      <c r="F22" s="3" t="s">
        <v>6</v>
      </c>
      <c r="G22" s="1"/>
      <c r="H22" s="1"/>
      <c r="I22" s="1"/>
      <c r="L22" s="19"/>
      <c r="M22" s="19"/>
      <c r="N22" s="19"/>
      <c r="O22" s="19"/>
      <c r="P22" s="19"/>
    </row>
    <row r="23" spans="1:16" ht="15" customHeight="1" x14ac:dyDescent="0.3">
      <c r="B23" s="4">
        <v>43486</v>
      </c>
      <c r="C23" s="4">
        <v>43738</v>
      </c>
      <c r="D23" s="6">
        <v>925148</v>
      </c>
      <c r="E23" s="6">
        <f>DAYS360(B23,C23)+1</f>
        <v>250</v>
      </c>
      <c r="F23" s="6">
        <f>(D23*E23)/360</f>
        <v>642463.88888888888</v>
      </c>
      <c r="G23" s="1"/>
      <c r="H23" s="1"/>
      <c r="I23" s="1"/>
      <c r="L23" s="19"/>
      <c r="M23" s="19"/>
      <c r="N23" s="19"/>
      <c r="O23" s="19"/>
      <c r="P23" s="19"/>
    </row>
    <row r="24" spans="1:16" ht="15" customHeight="1" x14ac:dyDescent="0.3">
      <c r="B24" s="16" t="s">
        <v>7</v>
      </c>
      <c r="C24" s="17"/>
      <c r="D24" s="17"/>
      <c r="E24" s="18"/>
      <c r="F24" s="7">
        <f>SUM(F23:F23)</f>
        <v>642463.88888888888</v>
      </c>
      <c r="G24" s="1"/>
      <c r="H24" s="1"/>
      <c r="I24" s="1"/>
      <c r="L24" s="19"/>
      <c r="M24" s="19"/>
      <c r="N24" s="19"/>
      <c r="O24" s="19"/>
      <c r="P24" s="19"/>
    </row>
    <row r="25" spans="1:16" ht="15" customHeight="1" x14ac:dyDescent="0.3">
      <c r="B25" s="12"/>
      <c r="C25" s="12"/>
      <c r="D25" s="12"/>
      <c r="E25" s="12"/>
      <c r="F25" s="13"/>
      <c r="G25" s="1"/>
      <c r="H25" s="1"/>
      <c r="I25" s="1"/>
      <c r="L25" s="19"/>
      <c r="M25" s="19"/>
      <c r="N25" s="19"/>
      <c r="O25" s="19"/>
      <c r="P25" s="19"/>
    </row>
    <row r="26" spans="1:16" ht="15" customHeight="1" x14ac:dyDescent="0.3">
      <c r="B26" s="2" t="s">
        <v>2</v>
      </c>
      <c r="C26" s="2" t="s">
        <v>3</v>
      </c>
      <c r="D26" s="2" t="s">
        <v>8</v>
      </c>
      <c r="E26" s="2" t="s">
        <v>5</v>
      </c>
      <c r="F26" s="3" t="s">
        <v>9</v>
      </c>
      <c r="G26" s="1"/>
      <c r="H26" s="1"/>
      <c r="I26" s="1"/>
    </row>
    <row r="27" spans="1:16" ht="15" customHeight="1" x14ac:dyDescent="0.3">
      <c r="B27" s="4">
        <v>43486</v>
      </c>
      <c r="C27" s="4">
        <v>43738</v>
      </c>
      <c r="D27" s="6">
        <v>925148</v>
      </c>
      <c r="E27" s="6">
        <f t="shared" ref="E27" si="4">DAYS360(B27,C27)+1</f>
        <v>250</v>
      </c>
      <c r="F27" s="6">
        <f t="shared" ref="F27" si="5">(D27*E27)/360</f>
        <v>642463.88888888888</v>
      </c>
      <c r="G27" s="1"/>
      <c r="H27" s="1"/>
      <c r="I27" s="1"/>
      <c r="L27" s="19" t="s">
        <v>13</v>
      </c>
      <c r="M27" s="19"/>
      <c r="N27" s="19"/>
      <c r="O27" s="19"/>
      <c r="P27" s="19"/>
    </row>
    <row r="28" spans="1:16" ht="15" customHeight="1" x14ac:dyDescent="0.3">
      <c r="B28" s="16" t="s">
        <v>7</v>
      </c>
      <c r="C28" s="17"/>
      <c r="D28" s="17"/>
      <c r="E28" s="18"/>
      <c r="F28" s="7">
        <f>SUM(F27:F27)</f>
        <v>642463.88888888888</v>
      </c>
      <c r="G28" s="1"/>
      <c r="H28" s="1"/>
      <c r="I28" s="1"/>
      <c r="L28" s="19"/>
      <c r="M28" s="19"/>
      <c r="N28" s="19"/>
      <c r="O28" s="19"/>
      <c r="P28" s="19"/>
    </row>
    <row r="29" spans="1:16" ht="15" customHeight="1" x14ac:dyDescent="0.3">
      <c r="B29" s="12"/>
      <c r="C29" s="12"/>
      <c r="D29" s="12"/>
      <c r="E29" s="12"/>
      <c r="F29" s="13"/>
      <c r="G29" s="1"/>
      <c r="H29" s="1"/>
      <c r="I29" s="1"/>
      <c r="L29" s="19"/>
      <c r="M29" s="19"/>
      <c r="N29" s="19"/>
      <c r="O29" s="19"/>
      <c r="P29" s="19"/>
    </row>
    <row r="30" spans="1:16" ht="15" customHeight="1" x14ac:dyDescent="0.3">
      <c r="B30" s="2" t="s">
        <v>2</v>
      </c>
      <c r="C30" s="2" t="s">
        <v>3</v>
      </c>
      <c r="D30" s="2" t="s">
        <v>9</v>
      </c>
      <c r="E30" s="2" t="s">
        <v>5</v>
      </c>
      <c r="F30" s="3" t="s">
        <v>10</v>
      </c>
      <c r="G30" s="1"/>
      <c r="H30" s="1"/>
      <c r="I30" s="1"/>
      <c r="L30" s="19"/>
      <c r="M30" s="19"/>
      <c r="N30" s="19"/>
      <c r="O30" s="19"/>
      <c r="P30" s="19"/>
    </row>
    <row r="31" spans="1:16" ht="15" customHeight="1" x14ac:dyDescent="0.3">
      <c r="B31" s="4">
        <v>43486</v>
      </c>
      <c r="C31" s="4">
        <v>43738</v>
      </c>
      <c r="D31" s="6">
        <v>642464</v>
      </c>
      <c r="E31" s="5">
        <f t="shared" ref="E31" si="6">DAYS360(B31,C31)+1</f>
        <v>250</v>
      </c>
      <c r="F31" s="6">
        <f t="shared" ref="F31" si="7">(D31*E31*0.12)/360</f>
        <v>53538.666666666664</v>
      </c>
      <c r="G31" s="1"/>
      <c r="H31" s="1"/>
      <c r="I31" s="1"/>
      <c r="L31" s="19"/>
      <c r="M31" s="19"/>
      <c r="N31" s="19"/>
      <c r="O31" s="19"/>
      <c r="P31" s="19"/>
    </row>
    <row r="32" spans="1:16" ht="15" customHeight="1" x14ac:dyDescent="0.3">
      <c r="B32" s="16" t="s">
        <v>7</v>
      </c>
      <c r="C32" s="17"/>
      <c r="D32" s="17"/>
      <c r="E32" s="18"/>
      <c r="F32" s="7">
        <f>SUM(F31:F31)</f>
        <v>53538.666666666664</v>
      </c>
      <c r="G32" s="1"/>
      <c r="H32" s="1"/>
      <c r="I32" s="1"/>
      <c r="L32" s="19"/>
      <c r="M32" s="19"/>
      <c r="N32" s="19"/>
      <c r="O32" s="19"/>
      <c r="P32" s="19"/>
    </row>
    <row r="33" spans="1:16" ht="19.8" customHeight="1" x14ac:dyDescent="0.3">
      <c r="B33" s="12"/>
      <c r="C33" s="12"/>
      <c r="D33" s="12"/>
      <c r="E33" s="12"/>
      <c r="F33" s="13"/>
      <c r="G33" s="1"/>
      <c r="H33" s="1"/>
      <c r="I33" s="1"/>
      <c r="L33" s="19"/>
      <c r="M33" s="19"/>
      <c r="N33" s="19"/>
      <c r="O33" s="19"/>
      <c r="P33" s="19"/>
    </row>
    <row r="34" spans="1:16" x14ac:dyDescent="0.3">
      <c r="G34" s="1"/>
      <c r="H34" s="1"/>
      <c r="I34" s="1"/>
      <c r="L34" s="19"/>
      <c r="M34" s="19"/>
      <c r="N34" s="19"/>
      <c r="O34" s="19"/>
      <c r="P34" s="19"/>
    </row>
    <row r="35" spans="1:16" ht="31.95" customHeight="1" x14ac:dyDescent="0.3">
      <c r="A35" s="24" t="s">
        <v>14</v>
      </c>
      <c r="B35" s="25"/>
      <c r="C35" s="25"/>
      <c r="D35" s="25"/>
      <c r="E35" s="25"/>
      <c r="F35" s="25"/>
      <c r="G35" s="25"/>
      <c r="H35" s="25"/>
      <c r="I35" s="26"/>
      <c r="L35" s="19"/>
      <c r="M35" s="19"/>
      <c r="N35" s="19"/>
      <c r="O35" s="19"/>
      <c r="P35" s="19"/>
    </row>
    <row r="36" spans="1:16" ht="15" customHeight="1" x14ac:dyDescent="0.3">
      <c r="B36" s="23"/>
      <c r="C36" s="23"/>
      <c r="D36" s="23"/>
      <c r="E36" s="23"/>
      <c r="F36" s="23"/>
      <c r="G36" s="1"/>
      <c r="H36" s="1"/>
      <c r="I36" s="1"/>
    </row>
    <row r="37" spans="1:16" ht="15" customHeight="1" x14ac:dyDescent="0.3">
      <c r="B37" s="2" t="s">
        <v>2</v>
      </c>
      <c r="C37" s="2" t="s">
        <v>3</v>
      </c>
      <c r="D37" s="2" t="s">
        <v>4</v>
      </c>
      <c r="E37" s="2" t="s">
        <v>5</v>
      </c>
      <c r="F37" s="3" t="s">
        <v>6</v>
      </c>
      <c r="G37" s="1"/>
      <c r="H37" s="1"/>
      <c r="I37" s="1"/>
    </row>
    <row r="38" spans="1:16" ht="15" customHeight="1" x14ac:dyDescent="0.3">
      <c r="B38" s="4">
        <v>43739</v>
      </c>
      <c r="C38" s="4">
        <v>43812</v>
      </c>
      <c r="D38" s="6">
        <v>925148</v>
      </c>
      <c r="E38" s="6">
        <f>DAYS360(B38,C38)+1</f>
        <v>73</v>
      </c>
      <c r="F38" s="6">
        <f>(D38*E38)/360</f>
        <v>187599.45555555556</v>
      </c>
      <c r="G38" s="1"/>
      <c r="H38" s="1"/>
      <c r="I38" s="1"/>
    </row>
    <row r="39" spans="1:16" ht="15" customHeight="1" x14ac:dyDescent="0.3">
      <c r="B39" s="16" t="s">
        <v>7</v>
      </c>
      <c r="C39" s="17"/>
      <c r="D39" s="17"/>
      <c r="E39" s="18"/>
      <c r="F39" s="14">
        <f>SUM(F38:F38)</f>
        <v>187599.45555555556</v>
      </c>
      <c r="G39" s="1"/>
      <c r="H39" s="1"/>
      <c r="I39" s="1"/>
    </row>
    <row r="40" spans="1:16" x14ac:dyDescent="0.3">
      <c r="G40" s="1"/>
      <c r="H40" s="1"/>
      <c r="I40" s="1"/>
    </row>
    <row r="41" spans="1:16" x14ac:dyDescent="0.3">
      <c r="B41" s="2" t="s">
        <v>2</v>
      </c>
      <c r="C41" s="2" t="s">
        <v>3</v>
      </c>
      <c r="D41" s="2" t="s">
        <v>8</v>
      </c>
      <c r="E41" s="2" t="s">
        <v>5</v>
      </c>
      <c r="F41" s="3" t="s">
        <v>9</v>
      </c>
      <c r="G41" s="1"/>
      <c r="H41" s="1"/>
      <c r="I41" s="1"/>
    </row>
    <row r="42" spans="1:16" x14ac:dyDescent="0.3">
      <c r="B42" s="4">
        <v>43739</v>
      </c>
      <c r="C42" s="4">
        <v>43812</v>
      </c>
      <c r="D42" s="6">
        <v>925148</v>
      </c>
      <c r="E42" s="6">
        <f t="shared" ref="E42" si="8">DAYS360(B42,C42)+1</f>
        <v>73</v>
      </c>
      <c r="F42" s="6">
        <f t="shared" ref="F42" si="9">(D42*E42)/360</f>
        <v>187599.45555555556</v>
      </c>
      <c r="G42" s="1"/>
      <c r="H42" s="1"/>
      <c r="I42" s="1"/>
    </row>
    <row r="43" spans="1:16" x14ac:dyDescent="0.3">
      <c r="B43" s="16" t="s">
        <v>7</v>
      </c>
      <c r="C43" s="17"/>
      <c r="D43" s="17"/>
      <c r="E43" s="18"/>
      <c r="F43" s="7">
        <f>SUM(F42:F42)</f>
        <v>187599.45555555556</v>
      </c>
      <c r="G43" s="1"/>
      <c r="H43" s="1"/>
      <c r="I43" s="1"/>
    </row>
    <row r="44" spans="1:16" x14ac:dyDescent="0.3">
      <c r="G44" s="1"/>
      <c r="H44" s="1"/>
      <c r="I44" s="1"/>
    </row>
    <row r="45" spans="1:16" x14ac:dyDescent="0.3">
      <c r="B45" s="2" t="s">
        <v>2</v>
      </c>
      <c r="C45" s="2" t="s">
        <v>3</v>
      </c>
      <c r="D45" s="2" t="s">
        <v>9</v>
      </c>
      <c r="E45" s="2" t="s">
        <v>5</v>
      </c>
      <c r="F45" s="3" t="s">
        <v>10</v>
      </c>
      <c r="G45" s="1"/>
      <c r="H45" s="1"/>
      <c r="I45" s="1"/>
    </row>
    <row r="46" spans="1:16" x14ac:dyDescent="0.3">
      <c r="B46" s="4">
        <v>43739</v>
      </c>
      <c r="C46" s="4">
        <v>43812</v>
      </c>
      <c r="D46" s="6">
        <v>110504</v>
      </c>
      <c r="E46" s="5">
        <f t="shared" ref="E46" si="10">DAYS360(B46,C46)+1</f>
        <v>73</v>
      </c>
      <c r="F46" s="6">
        <f t="shared" ref="F46" si="11">(D46*E46*0.12)/360</f>
        <v>2688.9306666666666</v>
      </c>
      <c r="G46" s="1"/>
      <c r="H46" s="1"/>
      <c r="I46" s="1"/>
    </row>
    <row r="47" spans="1:16" x14ac:dyDescent="0.3">
      <c r="B47" s="16" t="s">
        <v>7</v>
      </c>
      <c r="C47" s="17"/>
      <c r="D47" s="17"/>
      <c r="E47" s="18"/>
      <c r="F47" s="7">
        <f>SUM(F46:F46)</f>
        <v>2688.9306666666666</v>
      </c>
      <c r="G47" s="1"/>
      <c r="H47" s="1"/>
      <c r="I47" s="1"/>
    </row>
    <row r="48" spans="1:16" x14ac:dyDescent="0.3">
      <c r="G48" s="1"/>
      <c r="H48" s="1"/>
      <c r="I48" s="1"/>
    </row>
    <row r="50" spans="2:9" x14ac:dyDescent="0.3">
      <c r="E50" s="15" t="s">
        <v>15</v>
      </c>
      <c r="F50" s="21">
        <f>SUM(F47+F43+F39+F32+F28+F24+F17+F13+F9)</f>
        <v>1896177.2873333334</v>
      </c>
      <c r="G50" s="22"/>
    </row>
    <row r="54" spans="2:9" ht="15" customHeight="1" x14ac:dyDescent="0.3"/>
    <row r="62" spans="2:9" x14ac:dyDescent="0.3">
      <c r="B62" s="8"/>
      <c r="C62" s="8"/>
      <c r="D62" s="8"/>
      <c r="E62" s="9"/>
      <c r="F62" s="10"/>
    </row>
    <row r="63" spans="2:9" x14ac:dyDescent="0.3">
      <c r="B63" s="11"/>
      <c r="C63" s="11"/>
      <c r="D63" s="11"/>
      <c r="E63" s="11"/>
      <c r="F63" s="11"/>
    </row>
    <row r="64" spans="2:9" x14ac:dyDescent="0.3">
      <c r="G64" s="1"/>
      <c r="H64" s="1"/>
      <c r="I64" s="1"/>
    </row>
    <row r="65" spans="7:9" x14ac:dyDescent="0.3">
      <c r="G65" s="1"/>
      <c r="H65" s="1"/>
      <c r="I65" s="1"/>
    </row>
    <row r="66" spans="7:9" x14ac:dyDescent="0.3">
      <c r="G66" s="1"/>
      <c r="H66" s="1"/>
      <c r="I66" s="1"/>
    </row>
    <row r="67" spans="7:9" x14ac:dyDescent="0.3">
      <c r="G67" s="1"/>
      <c r="H67" s="1"/>
      <c r="I67" s="1"/>
    </row>
  </sheetData>
  <mergeCells count="19">
    <mergeCell ref="F50:G50"/>
    <mergeCell ref="L27:P35"/>
    <mergeCell ref="B17:E17"/>
    <mergeCell ref="B13:E13"/>
    <mergeCell ref="B9:E9"/>
    <mergeCell ref="B6:F6"/>
    <mergeCell ref="A5:I5"/>
    <mergeCell ref="B32:E32"/>
    <mergeCell ref="B28:E28"/>
    <mergeCell ref="B24:E24"/>
    <mergeCell ref="B21:F21"/>
    <mergeCell ref="A20:I20"/>
    <mergeCell ref="A35:I35"/>
    <mergeCell ref="L19:P25"/>
    <mergeCell ref="L4:P16"/>
    <mergeCell ref="B36:F36"/>
    <mergeCell ref="B39:E39"/>
    <mergeCell ref="B47:E47"/>
    <mergeCell ref="B43:E4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LIQ. PRETENSIONES DEMANDA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Giovanna Carolina Romero Ciodaro</dc:creator>
  <cp:keywords/>
  <dc:description/>
  <cp:lastModifiedBy>Diego Sebastián Álvarez Urrego</cp:lastModifiedBy>
  <cp:revision/>
  <dcterms:created xsi:type="dcterms:W3CDTF">2023-10-14T16:33:41Z</dcterms:created>
  <dcterms:modified xsi:type="dcterms:W3CDTF">2024-10-11T19:40:00Z</dcterms:modified>
  <cp:category/>
  <cp:contentStatus/>
</cp:coreProperties>
</file>