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boga\OneDrive\Escritorio\"/>
    </mc:Choice>
  </mc:AlternateContent>
  <xr:revisionPtr revIDLastSave="0" documentId="8_{26BB98F2-2BF2-4174-B1CC-EFA2C7C1200E}" xr6:coauthVersionLast="47" xr6:coauthVersionMax="47" xr10:uidLastSave="{00000000-0000-0000-0000-000000000000}"/>
  <bookViews>
    <workbookView xWindow="1140" yWindow="880" windowWidth="16000" windowHeight="9920" firstSheet="3" activeTab="4"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sharedStrings.xml><?xml version="1.0" encoding="utf-8"?>
<sst xmlns="http://schemas.openxmlformats.org/spreadsheetml/2006/main" count="226" uniqueCount="146">
  <si>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</si>
  <si>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</si>
  <si>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</si>
  <si>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</si>
  <si>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</si>
  <si>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</si>
  <si>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</si>
  <si>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</si>
  <si>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</si>
  <si>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</si>
  <si>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</si>
  <si>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</si>
  <si>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</si>
  <si>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</si>
  <si>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</si>
  <si>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</si>
  <si>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</si>
  <si>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</si>
  <si>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</si>
  <si>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</si>
  <si>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</si>
  <si>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</si>
  <si>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</si>
  <si>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</si>
  <si>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</si>
  <si>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</si>
  <si>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</si>
  <si>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</si>
  <si>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</si>
  <si>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</si>
  <si>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</si>
  <si>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</si>
  <si>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</si>
  <si>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</si>
  <si>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</si>
  <si>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</si>
  <si>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</si>
  <si>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</si>
  <si>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</si>
  <si>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</si>
  <si>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</si>
  <si>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</si>
  <si>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</si>
  <si>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</si>
  <si>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</si>
  <si>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</si>
  <si>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</si>
  <si>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</si>
  <si>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</si>
  <si>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</si>
  <si>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</si>
  <si>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</si>
  <si>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</si>
  <si>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</si>
  <si>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</si>
  <si>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</si>
  <si>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</si>
  <si>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</si>
  <si>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</si>
  <si>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</si>
  <si>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</si>
  <si>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</si>
  <si>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</si>
  <si>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</si>
  <si>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</si>
  <si>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</si>
  <si>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</si>
  <si>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</si>
  <si>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</si>
  <si>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</si>
  <si>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</si>
  <si>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</si>
  <si>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</si>
  <si>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</si>
  <si>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</si>
  <si>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</si>
  <si>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</si>
  <si>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</si>
  <si>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</si>
  <si>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</si>
  <si>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</si>
  <si>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</si>
  <si>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</si>
  <si>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</si>
  <si>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</si>
  <si>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</si>
  <si>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</si>
  <si>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</si>
  <si>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</si>
  <si>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</si>
  <si>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</si>
  <si>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</si>
  <si>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</si>
  <si>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</si>
  <si>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</si>
  <si>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</si>
  <si>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</si>
  <si>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</si>
  <si>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</si>
  <si>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</si>
  <si>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</si>
  <si>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</si>
  <si>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</si>
  <si>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</si>
  <si>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</si>
  <si>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</si>
  <si>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</si>
  <si>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</si>
  <si>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</si>
  <si>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</si>
  <si>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</si>
  <si>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</si>
  <si>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</si>
  <si>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</si>
  <si>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</si>
  <si>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</si>
  <si>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</si>
  <si>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</si>
  <si>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ALLIANZ S.A.</t>
  </si>
  <si>
    <t>PRF-80853-2020-37410</t>
  </si>
  <si>
    <t>GERENCIA DEPARTAMENTAL COLEGIADA DEL CASANARE</t>
  </si>
  <si>
    <t>MUNICIPIO DE HATO COROZAL</t>
  </si>
  <si>
    <t>27 DE FEBRERO DE 2017</t>
  </si>
  <si>
    <t>800.072.638-2</t>
  </si>
  <si>
    <t>HATO COROZAL CASANARE</t>
  </si>
  <si>
    <t>22055762</t>
  </si>
  <si>
    <t>Cumplimiento</t>
  </si>
  <si>
    <t>El municipio de Hato Corozal celebró el convenio de cooperación No. 110.10.03-003 el 27 de febrero de 2017 con la Corporación Planeta Azul Llano - CORAZULL, con el objeto de “aunar esfuerzos para garantizar la realización de talleres de capacitación para el trabajo y entrega de capital semilla para el desarrollo humano y el fortalecimiento de la producción pecuaria en las comunidades indígenas de Getsemaní, Mochuelo y Morichito, del resguardo indígena de Caño Mochuelo en el municipio de Hato Corozal, Casanare”, por un valor de $18.152.000.
Del valor mencionado, $1.237.300.000 corresponden a recursos del Sistema General de Participaciones para los resguardos indígenas. El ente de control señala que el convenio de cooperación no satisfizo las necesidades establecidas por la comunidad conforme a sus planes de vida. Según la Contraloría, de acuerdo con las actas de alta y baja del almacén municipal del ente territorial presuntamente afectado, se puede establecer la cantidad de ingresos y egresos de vacunos (hembras y machos) así:
•	La comunidad de Getsemaní recibió 63 novillas y 2 toros. Sin embargo, el ente de control menciona que esta comunidad manifestó que los ejemplares no cumplían con las características y especificaciones acordadas.
•	La comunidad de Caño Mochuelo recibió 85 novillas y 2 toros. Igualmente, señala el ente de control que dichos ejemplares tampoco cumplían con lo pactado.
•	La comunidad de Morichito, que debió haber recibido 224 novillas y 3 toros, indicó al ente de control que el ganado no cumplía con las características establecidas en el convenio.
Con fundamento en lo anterior, la Gerencia Departamental Colegiada de Casanare concluye que el municipio de Hato Corozal resultó afectado por un detrimento equivalente a $1.237.300.000, toda vez que no se otorgó a dichos recursos el uso adecuado conforme lo establece el convenio de cooperación referido.</t>
  </si>
  <si>
    <t>RADICADO</t>
  </si>
  <si>
    <t>CONTRALORÍA</t>
  </si>
  <si>
    <t>DETRIMENTO</t>
  </si>
  <si>
    <t>TERCEROS CIVILMENTE RESPONSABLES</t>
  </si>
  <si>
    <r>
      <t xml:space="preserve">SINIESTRO </t>
    </r>
    <r>
      <rPr>
        <sz val="11"/>
        <color theme="1"/>
        <rFont val="Calibri"/>
        <family val="2"/>
        <scheme val="minor"/>
      </rPr>
      <t>119257894</t>
    </r>
    <r>
      <rPr>
        <b/>
        <sz val="11"/>
        <color theme="1"/>
        <rFont val="Calibri"/>
        <family val="2"/>
        <scheme val="minor"/>
      </rPr>
      <t xml:space="preserve"> - APLICATIVO </t>
    </r>
    <r>
      <rPr>
        <sz val="11"/>
        <color theme="1"/>
        <rFont val="Calibri"/>
        <family val="2"/>
        <scheme val="minor"/>
      </rPr>
      <t>102996</t>
    </r>
  </si>
  <si>
    <t>22055762 / 0</t>
  </si>
  <si>
    <t>Cumplimiento del contrato</t>
  </si>
  <si>
    <t>El valor asegurado se encuentra disponible, ya que no se han efectuado pagos con cargo al seguro vinculado.</t>
  </si>
  <si>
    <t>Desde el 27/02/2017 hasta el 28/10/2020.</t>
  </si>
  <si>
    <t>N/A</t>
  </si>
  <si>
    <t>X - Garantizar el cumplimiento en la ejecución del convenio de cooperación nro. 110.10.03-003 del 27 de febrero de 2017 cuyo objeto es aunar esfuerzos para garantizar la realización de talleres de capacitación para el trabajo entrega de capital semilla para el desarrollo humano y e fortalecimiento de la producción pecuaria en las comunidades indígenas de Getsemaní, mochuelo y morochito del resguardo indígena de caño mochuelo en el Municipio de Hato Corozal Casanare.</t>
  </si>
  <si>
    <r>
      <t xml:space="preserve">X- </t>
    </r>
    <r>
      <rPr>
        <b/>
        <sz val="11"/>
        <color theme="1"/>
        <rFont val="Calibri"/>
        <family val="2"/>
        <scheme val="minor"/>
      </rPr>
      <t>Cumplimiento del contrato</t>
    </r>
    <r>
      <rPr>
        <sz val="11"/>
        <color theme="1"/>
        <rFont val="Calibri"/>
        <family val="2"/>
        <scheme val="minor"/>
      </rPr>
      <t>: $135.230.000.</t>
    </r>
  </si>
  <si>
    <t xml:space="preserve">• Disminución de la suma asegurada por pago de indemnizaciones con cargo a la PÓLIZADE CUMPLIMIENTO No. 022055762 
</t>
  </si>
  <si>
    <t>X - El valor asegurado se encuentra disponible, ya que no se han efectuado pagos con cargo al seguro vinculado.</t>
  </si>
  <si>
    <t xml:space="preserve">X - Caducidad de la acción fiscal. </t>
  </si>
  <si>
    <t>Como liquidación objetiva de la posible pérdida que representa el presunto detrimento patrimonial, se aclara que se llegó a la suma de $18.152.000. Este valor se obtiene del cálculo total del supuesto detrimento patrimonial. Cabe señalar que la Póliza de Seguro de Cumplimiento en Favor de Entidades Estatales No. 022055762 no cuenta con deducible pactado.</t>
  </si>
  <si>
    <t xml:space="preserve"> 1. LA CADUCIDAD DE LA ACCIÓN FISCAL.
2. EN EL PRESENTE CASO NO SE REÚNEN LOS ELEMENTOS DE LA RESPONSABILIDAD FISCAL – NO OBRA PRUEBA SOBRE LA CERTEZA DEL DAÑO PATRIMONIAL
3. EN EL PRESENTE CASO NO SE REÚNEN LOS ELEMENTOS DE LA RESPONSABILIDAD FISCAL - POR INEXISTENCIA DE CULPA GRAVE Y/O DOLO EN CABEZA DEL LOS PRESUNTOS RESPONSABLES.
FUNDAMENTOS FÁCTICOS Y JURÍDICOS DE LA DEFENSA FRENTE A LA VINCULACIÓN DE ALLIANZ SEGUROS S.A. COMPAÑÍA DE SEGUROS.
5. INEXIGIBILIDAD DE LA OBLIGACIÓN A CARGO DE LA COMPAÑÍA ASEGURADORA POR CUANTO NO SE REALIZÓ EL RIESGO ASEGURADO.
6. FALTA DE COBERTURA RESPECTO DE LOS RIESGOS EXPRESAMENTE EXCLUIDOS EN LA POLIZA SEGURO DE CUMPLIMIENTO No. 022055762/0.
7. FALTA DE COBERTURA MATERIAL DE LA POLIZA SEGURO DE CUMPLIMIENTO No. 022055762/0.
8. DE ACREDITARSE UNA CONDUCTA DOLOSA Y/O CULPOSA EN CABEZA DE LOS PRESUNTOS RESPONSABLES, EN TODO CASO, EL DOLO COMPORTA UN RIESGO INASEGURABLE.
9. EN CUALQUIER CASO, DE NINGUNA FORMA SE PODRÁ EXCEDER EL LÍMITE DEL VALOR ASEGURADO.
10. LA SOLIDARIDAD DE LOS PRESUNTOS RESPONSABLES FISCALES DE NINGUNA MANERA PUEDE IMPLICAR DICHA RESPONSABILIDAD FRENTE A ALLIANZ SEGUROS S.A.
11. INEXISTENCIA DE SOLIDARIDAD EN EL MARCO DEL CONTRATO DE SEGURO</t>
  </si>
  <si>
    <t>La contingencia se califica como EVENTUAL toda vez que, si bien el contrato de seguro presta cobertura material y temporal, dependerá del debate probatorio confirmar o desvirtuar la responsabilidad del asegurado
Lo primero que debe tomarse en consideración es que la Póliza de Seguro de Cumplimiento en Favor de Entidades Estatales No. 022055762, cuyo asegurado es el Municipio de Hato Corozal y como garantizado figura la Corporación Planeta Azul Llano, otorga cobertura temporal, en la medida en que su modalidad corresponde a la cobertura por ocurrencia, con una vigencia comprendida entre el 27 de febrero de 2017 y el 28 de octubre de 2020. Los hechos materia de investigación fiscal datan del 27 de febrero de 2017, lo que indica que el presunto hecho lesivo al patrimonio público se produjo dentro de la vigencia de la póliza de seguro de cumplimiento. Aunado a ello, dicha póliza presta cobertura material, dado que su objeto es "Garantizar el cumplimiento en la ejecución del Convenio de Cooperación No. 110.10.03-003 del 27 de febrero de 2017, cuyo objeto es aunar esfuerzos para garantizar la realización de talleres de capacitación para el trabajo y la entrega de capital semilla para el desarrollo humano y el fortalecimiento de la producción pecuaria en las comunidades indígenas de Getsemaní, Mochuelo y Morichito, del resguardo indígena de Caño Mochuelo, en el municipio de Hato Corozal, Casanare".
Para el caso de marras, la Contraloría Gerencia Departamental de Casanare imputó responsabilidad fiscal al contratista garantizado por el presunto incumplimiento de los ítems 3.4 y 3.5 del mencionado convenio, relacionados con la no entrega de 2.400 jugos en caja, 2.400 sándwiches de jamón y queso, y 7.200 bolsas de agua que estaban contratadas y acordadas. Lo anterior, según el ente de control, constituyó un detrimento al patrimonio público por valor de $18.152.000, razón por la cual dicho incumplimiento se encuentra amparado por la cobertura material de la póliza.
Frente a la responsabilidad del asegurado, esta dependerá del debate probatorio en el cual la Corporación Planeta Azul Llano logre acreditar, ante el despacho colegiado, la entrega de los refrigerios acordados en el Convenio de Cooperación No. 110.10.03-003. Si bien el contratista garantizado aportó pruebas documentales que evidencian la entrega de algunos de los refrigerios, no ha logrado demostrar la entrega total de cada unidad al momento de llevar a cabo las capacitaciones contratadas por el municipio. Aunado a ello, será objeto de análisis por parte del operador fiscal la configuración de la caducidad de la acción fiscal, de conformidad con el artículo 9º de la Ley 610 de 2000. Ello, en razón a que el cuerpo colegiado profirió el auto de apertura del proceso de responsabilidad fiscal mediante Auto 298, fechado el 8 de julio de 2022, y el presunto hecho generador del daño patrimonial fue identificado por la Gerencia Departamental el 27 de febrero de 2017. Es decir, que entre el hecho generador y el auto de apertura transcurrieron más de cinco años. Por lo anterior, resulta evidente que la determinación de la responsabilidad fiscal imputada al contratista garantizado dependerá de los argumentos de defensa y de los medios de prueba que se alleguen al proceso, a fin de confirmar o desvirtuar dicha imputación.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</si>
</sst>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1" xfId="0" applyFont="1" applyFill="1" applyBorder="1" applyAlignment="1">
      <alignment vertical="center" wrapText="1"/>
    </xf>
    <xf numFmtId="0" fontId="0" fillId="8" borderId="10" xfId="0" applyFill="1" applyBorder="1" applyAlignment="1">
      <alignment horizontal="center" vertical="center"/>
    </xf>
    <xf numFmtId="6" fontId="0" fillId="8" borderId="10" xfId="0" applyNumberFormat="1" applyFill="1" applyBorder="1" applyAlignment="1">
      <alignment horizontal="center" vertical="center"/>
    </xf>
    <xf numFmtId="0" fontId="0" fillId="8" borderId="10"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horizontal="left" vertical="top"/>
    </xf>
    <xf numFmtId="0" fontId="10" fillId="0" borderId="1" xfId="0" applyFont="1" applyBorder="1" applyAlignment="1">
      <alignment horizontal="justify" vertical="top" wrapText="1"/>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center"/>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6" fillId="0" borderId="1" xfId="0" applyNumberFormat="1" applyFont="1" applyBorder="1" applyAlignment="1">
      <alignment horizontal="justify" vertical="top"/>
    </xf>
    <xf numFmtId="0" fontId="6" fillId="0" borderId="1" xfId="0" applyFon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9" fontId="0" fillId="0" borderId="1" xfId="0" applyNumberFormat="1" applyBorder="1" applyAlignment="1">
      <alignment horizontal="justify" vertical="top" wrapText="1"/>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3" fillId="2" borderId="4" xfId="0" applyFont="1" applyFill="1" applyBorder="1" applyAlignment="1">
      <alignment horizontal="center" vertical="top"/>
    </xf>
    <xf numFmtId="0" fontId="2" fillId="0" borderId="2" xfId="0" applyFont="1" applyBorder="1" applyAlignment="1">
      <alignment horizontal="left" vertical="top"/>
    </xf>
    <xf numFmtId="0" fontId="2" fillId="0" borderId="3" xfId="0" applyFont="1" applyBorder="1" applyAlignment="1">
      <alignment horizontal="left" vertical="top"/>
    </xf>
    <xf numFmtId="5" fontId="0" fillId="0" borderId="1" xfId="1" applyNumberFormat="1" applyFont="1" applyBorder="1" applyAlignment="1">
      <alignment horizontal="justify" vertical="top"/>
    </xf>
    <xf numFmtId="0" fontId="4" fillId="6" borderId="4" xfId="0" applyFont="1" applyFill="1"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left"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2" xfId="1" applyFont="1" applyBorder="1" applyAlignment="1" applyProtection="1">
      <alignment horizontal="center" vertical="top"/>
    </xf>
    <xf numFmtId="42" fontId="0" fillId="0" borderId="13"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0"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topLeftCell="A13" zoomScaleNormal="100" workbookViewId="0">
      <selection activeCell="B25" sqref="B25"/>
    </sheetView>
  </sheetViews>
  <sheetFormatPr baseColWidth="10" defaultColWidth="0" defaultRowHeight="14.5" x14ac:dyDescent="0.35"/>
  <cols>
    <col min="1" max="1" width="46.1796875" style="6" bestFit="1" customWidth="1"/>
    <col min="2" max="2" width="63.81640625" style="6" customWidth="1"/>
    <col min="3" max="3" width="19.1796875" style="6" customWidth="1"/>
    <col min="4" max="4" width="11.453125" style="2" hidden="1" customWidth="1"/>
    <col min="5" max="16384" width="11.453125" style="2" hidden="1"/>
  </cols>
  <sheetData>
    <row r="1" spans="1:3" ht="18.5" x14ac:dyDescent="0.35">
      <c r="A1" s="42" t="s">
        <v>0</v>
      </c>
      <c r="B1" s="42"/>
      <c r="C1" s="42"/>
    </row>
    <row r="2" spans="1:3" x14ac:dyDescent="0.35">
      <c r="A2" s="5" t="s">
        <v>1</v>
      </c>
      <c r="B2" s="39" t="s">
        <v>119</v>
      </c>
      <c r="C2" s="39"/>
    </row>
    <row r="3" spans="1:3" ht="15" customHeight="1" x14ac:dyDescent="0.35">
      <c r="A3" s="5" t="s">
        <v>2</v>
      </c>
      <c r="B3" s="40" t="s">
        <v>120</v>
      </c>
      <c r="C3" s="41"/>
    </row>
    <row r="4" spans="1:3" x14ac:dyDescent="0.35">
      <c r="A4" s="5" t="s">
        <v>3</v>
      </c>
      <c r="B4" s="40" t="s">
        <v>18</v>
      </c>
      <c r="C4" s="41"/>
    </row>
    <row r="5" spans="1:3" x14ac:dyDescent="0.35">
      <c r="A5" s="5" t="s">
        <v>4</v>
      </c>
      <c r="B5" s="39" t="s">
        <v>20</v>
      </c>
      <c r="C5" s="39"/>
    </row>
    <row r="6" spans="1:3" x14ac:dyDescent="0.35">
      <c r="A6" s="5" t="s">
        <v>5</v>
      </c>
      <c r="B6" s="43" t="s">
        <v>121</v>
      </c>
      <c r="C6" s="44"/>
    </row>
    <row r="7" spans="1:3" x14ac:dyDescent="0.35">
      <c r="A7" s="30" t="s">
        <v>6</v>
      </c>
      <c r="B7" s="45">
        <v>18152000</v>
      </c>
      <c r="C7" s="46"/>
    </row>
    <row r="8" spans="1:3" x14ac:dyDescent="0.35">
      <c r="A8" s="28" t="s">
        <v>7</v>
      </c>
      <c r="B8" s="39" t="s">
        <v>118</v>
      </c>
      <c r="C8" s="39"/>
    </row>
    <row r="9" spans="1:3" x14ac:dyDescent="0.35">
      <c r="A9" s="5" t="s">
        <v>8</v>
      </c>
      <c r="B9" s="47" t="s">
        <v>122</v>
      </c>
      <c r="C9" s="48"/>
    </row>
    <row r="10" spans="1:3" x14ac:dyDescent="0.35">
      <c r="A10" s="52" t="s">
        <v>9</v>
      </c>
      <c r="B10" s="53" t="s">
        <v>127</v>
      </c>
      <c r="C10" s="39"/>
    </row>
    <row r="11" spans="1:3" ht="30" customHeight="1" x14ac:dyDescent="0.35">
      <c r="A11" s="52"/>
      <c r="B11" s="39"/>
      <c r="C11" s="39"/>
    </row>
    <row r="12" spans="1:3" ht="299.5" customHeight="1" x14ac:dyDescent="0.35">
      <c r="A12" s="52"/>
      <c r="B12" s="39"/>
      <c r="C12" s="39"/>
    </row>
    <row r="13" spans="1:3" x14ac:dyDescent="0.35">
      <c r="A13" s="5" t="s">
        <v>10</v>
      </c>
      <c r="B13" s="39" t="s">
        <v>124</v>
      </c>
      <c r="C13" s="39"/>
    </row>
    <row r="14" spans="1:3" ht="17.25" customHeight="1" x14ac:dyDescent="0.35">
      <c r="A14" s="5" t="s">
        <v>11</v>
      </c>
      <c r="B14" s="54" t="s">
        <v>123</v>
      </c>
      <c r="C14" s="54"/>
    </row>
    <row r="15" spans="1:3" ht="15.75" customHeight="1" x14ac:dyDescent="0.35">
      <c r="A15" s="5" t="s">
        <v>12</v>
      </c>
      <c r="B15" s="55" t="s">
        <v>125</v>
      </c>
      <c r="C15" s="54"/>
    </row>
    <row r="16" spans="1:3" ht="33" customHeight="1" x14ac:dyDescent="0.35">
      <c r="A16" s="5" t="s">
        <v>13</v>
      </c>
      <c r="B16" s="47" t="s">
        <v>126</v>
      </c>
      <c r="C16" s="48"/>
    </row>
    <row r="17" spans="1:3" ht="18.75" customHeight="1" x14ac:dyDescent="0.35">
      <c r="A17" s="5" t="s">
        <v>14</v>
      </c>
      <c r="B17" s="49">
        <v>44802</v>
      </c>
      <c r="C17" s="50"/>
    </row>
    <row r="18" spans="1:3" x14ac:dyDescent="0.35">
      <c r="A18" s="5" t="s">
        <v>15</v>
      </c>
      <c r="B18" s="49">
        <v>45644</v>
      </c>
      <c r="C18" s="50"/>
    </row>
    <row r="19" spans="1:3" x14ac:dyDescent="0.35">
      <c r="A19" s="5" t="s">
        <v>16</v>
      </c>
      <c r="B19" s="51">
        <v>45660</v>
      </c>
      <c r="C19" s="39"/>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topLeftCell="A7" zoomScale="90" zoomScaleNormal="90" workbookViewId="0">
      <selection activeCell="B2" sqref="B2:C2"/>
    </sheetView>
  </sheetViews>
  <sheetFormatPr baseColWidth="10" defaultColWidth="0" defaultRowHeight="14.5" x14ac:dyDescent="0.35"/>
  <cols>
    <col min="1" max="1" width="44.453125" style="18" customWidth="1"/>
    <col min="2" max="2" width="36.26953125" customWidth="1"/>
    <col min="3" max="3" width="64.453125" customWidth="1"/>
    <col min="4" max="16384" width="11.453125" hidden="1"/>
  </cols>
  <sheetData>
    <row r="1" spans="1:3" ht="18.5" x14ac:dyDescent="0.35">
      <c r="A1" s="58" t="s">
        <v>21</v>
      </c>
      <c r="B1" s="58"/>
      <c r="C1" s="58"/>
    </row>
    <row r="2" spans="1:3" x14ac:dyDescent="0.35">
      <c r="A2" s="5" t="s">
        <v>22</v>
      </c>
      <c r="B2" s="59" t="s">
        <v>132</v>
      </c>
      <c r="C2" s="60"/>
    </row>
    <row r="3" spans="1:3" s="18" customFormat="1" x14ac:dyDescent="0.35">
      <c r="A3" s="5" t="s">
        <v>128</v>
      </c>
      <c r="B3" s="39" t="str">
        <f>'GENERALES NOTA 322'!B2:C2</f>
        <v>PRF-80853-2020-37410</v>
      </c>
      <c r="C3" s="39"/>
    </row>
    <row r="4" spans="1:3" s="2" customFormat="1" ht="14.5" customHeight="1" x14ac:dyDescent="0.35">
      <c r="A4" s="5" t="s">
        <v>129</v>
      </c>
      <c r="B4" s="39" t="str">
        <f>'GENERALES NOTA 322'!B3:C3</f>
        <v>GERENCIA DEPARTAMENTAL COLEGIADA DEL CASANARE</v>
      </c>
      <c r="C4" s="39"/>
    </row>
    <row r="5" spans="1:3" s="2" customFormat="1" x14ac:dyDescent="0.35">
      <c r="A5" s="5" t="s">
        <v>81</v>
      </c>
      <c r="B5" s="39" t="str">
        <f>'GENERALES NOTA 322'!B6:C6</f>
        <v>MUNICIPIO DE HATO COROZAL</v>
      </c>
      <c r="C5" s="39"/>
    </row>
    <row r="6" spans="1:3" s="2" customFormat="1" x14ac:dyDescent="0.35">
      <c r="A6" s="5" t="s">
        <v>130</v>
      </c>
      <c r="B6" s="61">
        <f>'GENERALES NOTA 322'!B7:C7</f>
        <v>18152000</v>
      </c>
      <c r="C6" s="61"/>
    </row>
    <row r="7" spans="1:3" s="2" customFormat="1" x14ac:dyDescent="0.35">
      <c r="A7" s="5" t="s">
        <v>131</v>
      </c>
      <c r="B7" s="39" t="str">
        <f>'GENERALES NOTA 322'!B8:C8</f>
        <v>ALLIANZ S.A.</v>
      </c>
      <c r="C7" s="39"/>
    </row>
    <row r="8" spans="1:3" x14ac:dyDescent="0.35">
      <c r="A8" s="19" t="s">
        <v>23</v>
      </c>
      <c r="B8" s="39" t="s">
        <v>133</v>
      </c>
      <c r="C8" s="39"/>
    </row>
    <row r="9" spans="1:3" x14ac:dyDescent="0.35">
      <c r="A9" s="19" t="s">
        <v>24</v>
      </c>
      <c r="B9" s="39" t="s">
        <v>134</v>
      </c>
      <c r="C9" s="39"/>
    </row>
    <row r="10" spans="1:3" ht="29" x14ac:dyDescent="0.35">
      <c r="A10" s="33" t="s">
        <v>25</v>
      </c>
      <c r="B10" s="34">
        <v>135230000</v>
      </c>
      <c r="C10" s="35" t="s">
        <v>135</v>
      </c>
    </row>
    <row r="11" spans="1:3" x14ac:dyDescent="0.35">
      <c r="A11" s="19" t="s">
        <v>26</v>
      </c>
      <c r="B11" s="40" t="s">
        <v>89</v>
      </c>
      <c r="C11" s="41"/>
    </row>
    <row r="12" spans="1:3" x14ac:dyDescent="0.35">
      <c r="A12" s="19" t="s">
        <v>27</v>
      </c>
      <c r="B12" s="39" t="s">
        <v>136</v>
      </c>
      <c r="C12" s="39"/>
    </row>
    <row r="13" spans="1:3" x14ac:dyDescent="0.35">
      <c r="A13" s="19" t="s">
        <v>28</v>
      </c>
      <c r="B13" s="39" t="s">
        <v>85</v>
      </c>
      <c r="C13" s="39"/>
    </row>
    <row r="14" spans="1:3" x14ac:dyDescent="0.35">
      <c r="A14" s="19" t="s">
        <v>29</v>
      </c>
      <c r="B14" s="39" t="s">
        <v>85</v>
      </c>
      <c r="C14" s="39"/>
    </row>
    <row r="15" spans="1:3" x14ac:dyDescent="0.35">
      <c r="A15" s="56" t="s">
        <v>30</v>
      </c>
      <c r="B15" s="39" t="s">
        <v>103</v>
      </c>
      <c r="C15" s="39"/>
    </row>
    <row r="16" spans="1:3" x14ac:dyDescent="0.35">
      <c r="A16" s="57"/>
      <c r="B16" s="32" t="s">
        <v>31</v>
      </c>
      <c r="C16" s="32" t="s">
        <v>32</v>
      </c>
    </row>
    <row r="17" spans="1:3" x14ac:dyDescent="0.35">
      <c r="A17" s="57"/>
      <c r="B17" s="8" t="s">
        <v>137</v>
      </c>
      <c r="C17" s="8" t="s">
        <v>137</v>
      </c>
    </row>
    <row r="18" spans="1:3" x14ac:dyDescent="0.35">
      <c r="A18" s="57"/>
      <c r="B18" s="8" t="s">
        <v>137</v>
      </c>
      <c r="C18" s="8" t="s">
        <v>137</v>
      </c>
    </row>
    <row r="19" spans="1:3" x14ac:dyDescent="0.35">
      <c r="A19" s="57"/>
      <c r="B19" s="8" t="s">
        <v>137</v>
      </c>
      <c r="C19" s="8" t="s">
        <v>137</v>
      </c>
    </row>
    <row r="20" spans="1:3" x14ac:dyDescent="0.35">
      <c r="A20" s="19" t="s">
        <v>33</v>
      </c>
      <c r="B20" s="39" t="s">
        <v>85</v>
      </c>
      <c r="C20" s="39"/>
    </row>
    <row r="21" spans="1:3" x14ac:dyDescent="0.35">
      <c r="A21" s="19" t="s">
        <v>34</v>
      </c>
      <c r="B21" s="40" t="s">
        <v>98</v>
      </c>
      <c r="C21" s="41"/>
    </row>
    <row r="22" spans="1:3" x14ac:dyDescent="0.35">
      <c r="A22" s="31" t="s">
        <v>35</v>
      </c>
      <c r="B22" s="39" t="s">
        <v>90</v>
      </c>
      <c r="C22" s="39"/>
    </row>
    <row r="23" spans="1:3" x14ac:dyDescent="0.35">
      <c r="A23" s="62" t="s">
        <v>36</v>
      </c>
      <c r="B23" s="62"/>
      <c r="C23" s="62"/>
    </row>
    <row r="24" spans="1:3" ht="103" customHeight="1" x14ac:dyDescent="0.35">
      <c r="A24" s="63" t="s">
        <v>37</v>
      </c>
      <c r="B24" s="64"/>
      <c r="C24" s="36" t="s">
        <v>138</v>
      </c>
    </row>
    <row r="25" spans="1:3" ht="23.5" customHeight="1" x14ac:dyDescent="0.35">
      <c r="A25" s="65" t="s">
        <v>38</v>
      </c>
      <c r="B25" s="50"/>
      <c r="C25" s="17" t="s">
        <v>139</v>
      </c>
    </row>
    <row r="26" spans="1:3" ht="32.5" customHeight="1" x14ac:dyDescent="0.35">
      <c r="A26" s="43" t="s">
        <v>140</v>
      </c>
      <c r="B26" s="44"/>
      <c r="C26" s="37" t="s">
        <v>141</v>
      </c>
    </row>
    <row r="27" spans="1:3" x14ac:dyDescent="0.35">
      <c r="A27" s="29" t="s">
        <v>39</v>
      </c>
      <c r="B27" s="12"/>
      <c r="C27" s="17" t="s">
        <v>142</v>
      </c>
    </row>
    <row r="28" spans="1:3" x14ac:dyDescent="0.35">
      <c r="A28" s="65" t="s">
        <v>40</v>
      </c>
      <c r="B28" s="50"/>
      <c r="C28" s="17" t="s">
        <v>137</v>
      </c>
    </row>
    <row r="29" spans="1:3" ht="37.5" customHeight="1" x14ac:dyDescent="0.35">
      <c r="A29" s="43" t="s">
        <v>41</v>
      </c>
      <c r="B29" s="44"/>
      <c r="C29" s="38" t="s">
        <v>137</v>
      </c>
    </row>
    <row r="30" spans="1:3" x14ac:dyDescent="0.35">
      <c r="A30" s="65" t="s">
        <v>42</v>
      </c>
      <c r="B30" s="50"/>
      <c r="C30" s="38" t="s">
        <v>137</v>
      </c>
    </row>
    <row r="31" spans="1:3" x14ac:dyDescent="0.35">
      <c r="A31" s="69" t="s">
        <v>43</v>
      </c>
      <c r="B31" s="70"/>
      <c r="C31" s="38" t="s">
        <v>137</v>
      </c>
    </row>
    <row r="32" spans="1:3" x14ac:dyDescent="0.35">
      <c r="A32" s="67" t="s">
        <v>44</v>
      </c>
      <c r="B32" s="67"/>
      <c r="C32" s="67"/>
    </row>
    <row r="33" spans="1:3" x14ac:dyDescent="0.35">
      <c r="A33" s="66" t="s">
        <v>45</v>
      </c>
      <c r="B33" s="66"/>
      <c r="C33" s="38" t="s">
        <v>137</v>
      </c>
    </row>
    <row r="34" spans="1:3" x14ac:dyDescent="0.35">
      <c r="A34" s="66" t="s">
        <v>46</v>
      </c>
      <c r="B34" s="66"/>
      <c r="C34" s="38" t="s">
        <v>137</v>
      </c>
    </row>
    <row r="35" spans="1:3" x14ac:dyDescent="0.35">
      <c r="A35" s="66" t="s">
        <v>47</v>
      </c>
      <c r="B35" s="66"/>
      <c r="C35" s="38" t="s">
        <v>137</v>
      </c>
    </row>
    <row r="36" spans="1:3" x14ac:dyDescent="0.35">
      <c r="A36" s="66" t="s">
        <v>48</v>
      </c>
      <c r="B36" s="66"/>
      <c r="C36" s="38" t="s">
        <v>137</v>
      </c>
    </row>
    <row r="37" spans="1:3" x14ac:dyDescent="0.35">
      <c r="A37" s="66" t="s">
        <v>49</v>
      </c>
      <c r="B37" s="66"/>
      <c r="C37" s="38" t="s">
        <v>137</v>
      </c>
    </row>
    <row r="38" spans="1:3" x14ac:dyDescent="0.35">
      <c r="A38" s="66" t="s">
        <v>50</v>
      </c>
      <c r="B38" s="66"/>
      <c r="C38" s="38" t="s">
        <v>137</v>
      </c>
    </row>
    <row r="39" spans="1:3" x14ac:dyDescent="0.35">
      <c r="A39" s="66" t="s">
        <v>51</v>
      </c>
      <c r="B39" s="66"/>
      <c r="C39" s="38" t="s">
        <v>137</v>
      </c>
    </row>
    <row r="40" spans="1:3" x14ac:dyDescent="0.35">
      <c r="A40" s="66" t="s">
        <v>52</v>
      </c>
      <c r="B40" s="66"/>
      <c r="C40" s="38" t="s">
        <v>137</v>
      </c>
    </row>
    <row r="41" spans="1:3" x14ac:dyDescent="0.35">
      <c r="A41" s="66" t="s">
        <v>53</v>
      </c>
      <c r="B41" s="66"/>
      <c r="C41" s="38" t="s">
        <v>137</v>
      </c>
    </row>
    <row r="42" spans="1:3" x14ac:dyDescent="0.35">
      <c r="A42" s="66" t="s">
        <v>54</v>
      </c>
      <c r="B42" s="66"/>
      <c r="C42" s="38" t="s">
        <v>137</v>
      </c>
    </row>
    <row r="43" spans="1:3" x14ac:dyDescent="0.35">
      <c r="A43" s="66" t="s">
        <v>55</v>
      </c>
      <c r="B43" s="66"/>
      <c r="C43" s="38" t="s">
        <v>137</v>
      </c>
    </row>
    <row r="44" spans="1:3" x14ac:dyDescent="0.35">
      <c r="A44" s="66" t="s">
        <v>56</v>
      </c>
      <c r="B44" s="66"/>
      <c r="C44" s="38" t="s">
        <v>137</v>
      </c>
    </row>
    <row r="45" spans="1:3" x14ac:dyDescent="0.35">
      <c r="A45" s="66" t="s">
        <v>57</v>
      </c>
      <c r="B45" s="66"/>
      <c r="C45" s="38" t="s">
        <v>137</v>
      </c>
    </row>
    <row r="46" spans="1:3" x14ac:dyDescent="0.35">
      <c r="A46" s="66" t="s">
        <v>58</v>
      </c>
      <c r="B46" s="66"/>
      <c r="C46" s="38" t="s">
        <v>137</v>
      </c>
    </row>
    <row r="47" spans="1:3" x14ac:dyDescent="0.35">
      <c r="A47" s="66" t="s">
        <v>59</v>
      </c>
      <c r="B47" s="66"/>
      <c r="C47" s="38" t="s">
        <v>137</v>
      </c>
    </row>
    <row r="48" spans="1:3" x14ac:dyDescent="0.35">
      <c r="A48" s="66" t="s">
        <v>60</v>
      </c>
      <c r="B48" s="66"/>
      <c r="C48" s="38" t="s">
        <v>137</v>
      </c>
    </row>
    <row r="49" spans="1:3" x14ac:dyDescent="0.35">
      <c r="A49" s="68"/>
      <c r="B49" s="68"/>
      <c r="C49" s="8"/>
    </row>
  </sheetData>
  <mergeCells count="44">
    <mergeCell ref="A41:B41"/>
    <mergeCell ref="A42:B42"/>
    <mergeCell ref="A46:B46"/>
    <mergeCell ref="A47:B47"/>
    <mergeCell ref="A48:B48"/>
    <mergeCell ref="A49:B49"/>
    <mergeCell ref="A44:B44"/>
    <mergeCell ref="A45:B45"/>
    <mergeCell ref="A25:B25"/>
    <mergeCell ref="A43:B43"/>
    <mergeCell ref="A37:B37"/>
    <mergeCell ref="A32:C32"/>
    <mergeCell ref="A33:B33"/>
    <mergeCell ref="A34:B34"/>
    <mergeCell ref="A35:B35"/>
    <mergeCell ref="A36:B36"/>
    <mergeCell ref="A26:B26"/>
    <mergeCell ref="A28:B28"/>
    <mergeCell ref="A29:B29"/>
    <mergeCell ref="A30:B30"/>
    <mergeCell ref="A31:B31"/>
    <mergeCell ref="A38:B38"/>
    <mergeCell ref="A39:B39"/>
    <mergeCell ref="A40:B40"/>
    <mergeCell ref="B20:C20"/>
    <mergeCell ref="B21:C21"/>
    <mergeCell ref="B22:C22"/>
    <mergeCell ref="A23:C23"/>
    <mergeCell ref="A24:B24"/>
    <mergeCell ref="B14:C14"/>
    <mergeCell ref="A15:A19"/>
    <mergeCell ref="B15:C15"/>
    <mergeCell ref="B13:C13"/>
    <mergeCell ref="A1:C1"/>
    <mergeCell ref="B8:C8"/>
    <mergeCell ref="B9:C9"/>
    <mergeCell ref="B11:C11"/>
    <mergeCell ref="B12:C12"/>
    <mergeCell ref="B2:C2"/>
    <mergeCell ref="B4:C4"/>
    <mergeCell ref="B5:C5"/>
    <mergeCell ref="B6:C6"/>
    <mergeCell ref="B7:C7"/>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25" zoomScale="80" zoomScaleNormal="80" workbookViewId="0">
      <selection activeCell="B7" sqref="B7:C7"/>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7" t="s">
        <v>61</v>
      </c>
      <c r="B1" s="87"/>
      <c r="C1" s="87"/>
    </row>
    <row r="2" spans="1:6" x14ac:dyDescent="0.35">
      <c r="A2" s="20" t="s">
        <v>22</v>
      </c>
      <c r="B2" s="88" t="str">
        <f>'GENERALES NOTA 321'!B2:C2</f>
        <v>SINIESTRO 119257894 - APLICATIVO 102996</v>
      </c>
      <c r="C2" s="89"/>
    </row>
    <row r="3" spans="1:6" x14ac:dyDescent="0.35">
      <c r="A3" s="21" t="s">
        <v>1</v>
      </c>
      <c r="B3" s="73" t="str">
        <f>'GENERALES NOTA 322'!B2:C2</f>
        <v>PRF-80853-2020-37410</v>
      </c>
      <c r="C3" s="74"/>
    </row>
    <row r="4" spans="1:6" s="2" customFormat="1" x14ac:dyDescent="0.35">
      <c r="A4" s="22" t="s">
        <v>2</v>
      </c>
      <c r="B4" s="72" t="str">
        <f>'GENERALES NOTA 322'!B3:C3</f>
        <v>GERENCIA DEPARTAMENTAL COLEGIADA DEL CASANARE</v>
      </c>
      <c r="C4" s="72"/>
    </row>
    <row r="5" spans="1:6" s="2" customFormat="1" x14ac:dyDescent="0.35">
      <c r="A5" s="22" t="s">
        <v>5</v>
      </c>
      <c r="B5" s="88" t="str">
        <f>'GENERALES NOTA 321'!B5:C5</f>
        <v>MUNICIPIO DE HATO COROZAL</v>
      </c>
      <c r="C5" s="89"/>
    </row>
    <row r="6" spans="1:6" s="2" customFormat="1" x14ac:dyDescent="0.35">
      <c r="A6" s="5" t="s">
        <v>115</v>
      </c>
      <c r="B6" s="90">
        <f>'GENERALES NOTA 321'!B10:C10</f>
        <v>135230000</v>
      </c>
      <c r="C6" s="91"/>
    </row>
    <row r="7" spans="1:6" s="2" customFormat="1" x14ac:dyDescent="0.35">
      <c r="A7" s="5" t="s">
        <v>6</v>
      </c>
      <c r="B7" s="86">
        <f>'GENERALES NOTA 322'!B7:C7</f>
        <v>18152000</v>
      </c>
      <c r="C7" s="86"/>
    </row>
    <row r="8" spans="1:6" s="2" customFormat="1" x14ac:dyDescent="0.35">
      <c r="A8" s="22" t="s">
        <v>7</v>
      </c>
      <c r="B8" s="72" t="str">
        <f>'GENERALES NOTA 322'!B8:C8</f>
        <v>ALLIANZ S.A.</v>
      </c>
      <c r="C8" s="72"/>
    </row>
    <row r="9" spans="1:6" ht="23.25" customHeight="1" x14ac:dyDescent="0.35">
      <c r="A9" s="23" t="s">
        <v>62</v>
      </c>
      <c r="B9" s="73" t="s">
        <v>63</v>
      </c>
      <c r="C9" s="74"/>
    </row>
    <row r="10" spans="1:6" ht="58" x14ac:dyDescent="0.35">
      <c r="A10" s="22" t="s">
        <v>64</v>
      </c>
      <c r="B10" s="75"/>
      <c r="C10" s="76"/>
      <c r="E10" t="s">
        <v>65</v>
      </c>
      <c r="F10" s="11">
        <v>0.7</v>
      </c>
    </row>
    <row r="11" spans="1:6" x14ac:dyDescent="0.35">
      <c r="A11" s="27" t="s">
        <v>66</v>
      </c>
      <c r="B11" s="77">
        <f>(B12-B14)*B13</f>
        <v>18152000</v>
      </c>
      <c r="C11" s="78"/>
      <c r="E11" t="s">
        <v>63</v>
      </c>
      <c r="F11" s="11">
        <v>0.3</v>
      </c>
    </row>
    <row r="12" spans="1:6" x14ac:dyDescent="0.35">
      <c r="A12" s="10" t="s">
        <v>117</v>
      </c>
      <c r="B12" s="81">
        <f>MIN(B6,B7)</f>
        <v>18152000</v>
      </c>
      <c r="C12" s="82"/>
      <c r="F12" s="11"/>
    </row>
    <row r="13" spans="1:6" x14ac:dyDescent="0.35">
      <c r="A13" s="23" t="s">
        <v>30</v>
      </c>
      <c r="B13" s="83">
        <v>1</v>
      </c>
      <c r="C13" s="83"/>
      <c r="F13" s="11"/>
    </row>
    <row r="14" spans="1:6" x14ac:dyDescent="0.35">
      <c r="A14" s="23" t="s">
        <v>116</v>
      </c>
      <c r="B14" s="84">
        <v>0</v>
      </c>
      <c r="C14" s="85"/>
      <c r="F14" s="11"/>
    </row>
    <row r="15" spans="1:6" x14ac:dyDescent="0.35">
      <c r="A15" s="26" t="s">
        <v>67</v>
      </c>
      <c r="B15" s="79">
        <f>IFERROR(B11*(VLOOKUP(B9,E10:F15,2,0)),16666)</f>
        <v>5445600</v>
      </c>
      <c r="C15" s="80"/>
    </row>
    <row r="16" spans="1:6" ht="180" customHeight="1" x14ac:dyDescent="0.35">
      <c r="A16" s="22" t="s">
        <v>68</v>
      </c>
      <c r="B16" s="73"/>
      <c r="C16" s="74"/>
    </row>
    <row r="17" spans="1:3" ht="87" x14ac:dyDescent="0.35">
      <c r="A17" s="22" t="s">
        <v>69</v>
      </c>
      <c r="B17" s="71"/>
      <c r="C17" s="71"/>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topLeftCell="A4" zoomScale="70" zoomScaleNormal="70" workbookViewId="0">
      <selection activeCell="A16" sqref="A16"/>
    </sheetView>
  </sheetViews>
  <sheetFormatPr baseColWidth="10" defaultColWidth="0" defaultRowHeight="14.5" x14ac:dyDescent="0.35"/>
  <cols>
    <col min="1" max="1" width="41.81640625" style="24" customWidth="1"/>
    <col min="2" max="2" width="30.54296875" style="24" customWidth="1"/>
    <col min="3" max="3" width="76.1796875" style="24"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87" t="s">
        <v>61</v>
      </c>
      <c r="B1" s="87"/>
      <c r="C1" s="87"/>
    </row>
    <row r="2" spans="1:6" x14ac:dyDescent="0.35">
      <c r="A2" s="20" t="s">
        <v>22</v>
      </c>
      <c r="B2" s="88" t="str">
        <f>'GENERALES NOTA 321'!B2:C2</f>
        <v>SINIESTRO 119257894 - APLICATIVO 102996</v>
      </c>
      <c r="C2" s="89"/>
    </row>
    <row r="3" spans="1:6" x14ac:dyDescent="0.35">
      <c r="A3" s="21" t="s">
        <v>1</v>
      </c>
      <c r="B3" s="73" t="str">
        <f>'GENERALES NOTA 322'!B2:C2</f>
        <v>PRF-80853-2020-37410</v>
      </c>
      <c r="C3" s="74"/>
    </row>
    <row r="4" spans="1:6" s="2" customFormat="1" x14ac:dyDescent="0.35">
      <c r="A4" s="22" t="s">
        <v>2</v>
      </c>
      <c r="B4" s="72" t="str">
        <f>'GENERALES NOTA 322'!B3:C3</f>
        <v>GERENCIA DEPARTAMENTAL COLEGIADA DEL CASANARE</v>
      </c>
      <c r="C4" s="72"/>
    </row>
    <row r="5" spans="1:6" s="2" customFormat="1" x14ac:dyDescent="0.35">
      <c r="A5" s="22" t="s">
        <v>5</v>
      </c>
      <c r="B5" s="88" t="str">
        <f>'GENERALES NOTA 321'!B5:C5</f>
        <v>MUNICIPIO DE HATO COROZAL</v>
      </c>
      <c r="C5" s="89"/>
    </row>
    <row r="6" spans="1:6" s="2" customFormat="1" x14ac:dyDescent="0.35">
      <c r="A6" s="5" t="s">
        <v>115</v>
      </c>
      <c r="B6" s="90">
        <f>'GENERALES NOTA 321'!B10:C10</f>
        <v>135230000</v>
      </c>
      <c r="C6" s="91"/>
    </row>
    <row r="7" spans="1:6" s="2" customFormat="1" x14ac:dyDescent="0.35">
      <c r="A7" s="5" t="s">
        <v>6</v>
      </c>
      <c r="B7" s="86">
        <f>'GENERALES NOTA 322'!B7:C7</f>
        <v>18152000</v>
      </c>
      <c r="C7" s="86"/>
    </row>
    <row r="8" spans="1:6" s="2" customFormat="1" x14ac:dyDescent="0.35">
      <c r="A8" s="22" t="s">
        <v>7</v>
      </c>
      <c r="B8" s="72" t="str">
        <f>'GENERALES NOTA 322'!B8:C8</f>
        <v>ALLIANZ S.A.</v>
      </c>
      <c r="C8" s="72"/>
    </row>
    <row r="9" spans="1:6" ht="23.25" customHeight="1" x14ac:dyDescent="0.35">
      <c r="A9" s="23" t="s">
        <v>62</v>
      </c>
      <c r="B9" s="73" t="s">
        <v>63</v>
      </c>
      <c r="C9" s="74"/>
    </row>
    <row r="10" spans="1:6" ht="58" x14ac:dyDescent="0.35">
      <c r="A10" s="22" t="s">
        <v>64</v>
      </c>
      <c r="B10" s="75" t="s">
        <v>145</v>
      </c>
      <c r="C10" s="76"/>
      <c r="E10" t="s">
        <v>65</v>
      </c>
      <c r="F10" s="11">
        <v>0.7</v>
      </c>
    </row>
    <row r="11" spans="1:6" x14ac:dyDescent="0.35">
      <c r="A11" s="27" t="s">
        <v>66</v>
      </c>
      <c r="B11" s="77">
        <f>(B12-B14)*B13</f>
        <v>18152000</v>
      </c>
      <c r="C11" s="78"/>
      <c r="E11" t="s">
        <v>63</v>
      </c>
      <c r="F11" s="11">
        <v>0.3</v>
      </c>
    </row>
    <row r="12" spans="1:6" x14ac:dyDescent="0.35">
      <c r="A12" s="10" t="s">
        <v>117</v>
      </c>
      <c r="B12" s="81">
        <f>MIN(B6,B7)</f>
        <v>18152000</v>
      </c>
      <c r="C12" s="82"/>
      <c r="F12" s="11"/>
    </row>
    <row r="13" spans="1:6" x14ac:dyDescent="0.35">
      <c r="A13" s="23" t="s">
        <v>30</v>
      </c>
      <c r="B13" s="83">
        <v>1</v>
      </c>
      <c r="C13" s="83"/>
      <c r="F13" s="11"/>
    </row>
    <row r="14" spans="1:6" x14ac:dyDescent="0.35">
      <c r="A14" s="23" t="s">
        <v>116</v>
      </c>
      <c r="B14" s="84">
        <v>0</v>
      </c>
      <c r="C14" s="84"/>
      <c r="F14" s="11"/>
    </row>
    <row r="15" spans="1:6" x14ac:dyDescent="0.35">
      <c r="A15" s="26" t="s">
        <v>67</v>
      </c>
      <c r="B15" s="79">
        <f>IFERROR(B11*(VLOOKUP(B9,E10:F15,2,0)),16666)</f>
        <v>5445600</v>
      </c>
      <c r="C15" s="80"/>
    </row>
    <row r="16" spans="1:6" ht="180" customHeight="1" x14ac:dyDescent="0.35">
      <c r="A16" s="22" t="s">
        <v>68</v>
      </c>
      <c r="B16" s="73" t="s">
        <v>143</v>
      </c>
      <c r="C16" s="74"/>
    </row>
    <row r="17" spans="1:3" ht="87" x14ac:dyDescent="0.35">
      <c r="A17" s="22" t="s">
        <v>69</v>
      </c>
      <c r="B17" s="92" t="s">
        <v>144</v>
      </c>
      <c r="C17" s="71"/>
    </row>
    <row r="19" spans="1:3" x14ac:dyDescent="0.35">
      <c r="B19" s="25"/>
      <c r="C19" s="25"/>
    </row>
    <row r="20" spans="1:3" x14ac:dyDescent="0.35">
      <c r="B20" s="25"/>
      <c r="C20" s="25"/>
    </row>
    <row r="21" spans="1:3" x14ac:dyDescent="0.35">
      <c r="B21" s="25"/>
      <c r="C21" s="25"/>
    </row>
    <row r="22" spans="1:3" x14ac:dyDescent="0.35">
      <c r="B22" s="25"/>
      <c r="C22" s="25"/>
    </row>
    <row r="23" spans="1:3" x14ac:dyDescent="0.35">
      <c r="B23" s="25"/>
      <c r="C23" s="25"/>
    </row>
    <row r="24" spans="1:3" x14ac:dyDescent="0.35">
      <c r="B24" s="25"/>
      <c r="C24" s="25"/>
    </row>
    <row r="25" spans="1:3" x14ac:dyDescent="0.35">
      <c r="B25" s="25"/>
      <c r="C25" s="25"/>
    </row>
    <row r="26" spans="1:3" x14ac:dyDescent="0.35">
      <c r="B26" s="25"/>
      <c r="C26" s="25"/>
    </row>
    <row r="27" spans="1:3" x14ac:dyDescent="0.35">
      <c r="B27" s="25"/>
      <c r="C27" s="25"/>
    </row>
    <row r="28" spans="1:3" x14ac:dyDescent="0.35">
      <c r="B28" s="25"/>
      <c r="C28" s="25"/>
    </row>
    <row r="29" spans="1:3" x14ac:dyDescent="0.35">
      <c r="B29" s="25"/>
      <c r="C29" s="25"/>
    </row>
    <row r="30" spans="1:3" x14ac:dyDescent="0.35">
      <c r="B30" s="25"/>
      <c r="C30" s="25"/>
    </row>
    <row r="31" spans="1:3" x14ac:dyDescent="0.35">
      <c r="B31" s="25"/>
      <c r="C31" s="25"/>
    </row>
    <row r="32" spans="1:3" x14ac:dyDescent="0.35">
      <c r="B32" s="25"/>
      <c r="C32" s="25"/>
    </row>
    <row r="33" spans="2:3" x14ac:dyDescent="0.35">
      <c r="B33" s="25"/>
      <c r="C33" s="25"/>
    </row>
    <row r="34" spans="2:3" x14ac:dyDescent="0.35">
      <c r="B34" s="25"/>
      <c r="C34" s="25"/>
    </row>
    <row r="35" spans="2:3" x14ac:dyDescent="0.35">
      <c r="B35" s="25"/>
      <c r="C35" s="25"/>
    </row>
    <row r="36" spans="2:3" x14ac:dyDescent="0.35">
      <c r="B36" s="25"/>
      <c r="C36" s="25"/>
    </row>
    <row r="37" spans="2:3" x14ac:dyDescent="0.35">
      <c r="B37" s="25"/>
      <c r="C37" s="25"/>
    </row>
    <row r="38" spans="2:3" x14ac:dyDescent="0.35">
      <c r="B38" s="25"/>
      <c r="C38" s="25"/>
    </row>
    <row r="39" spans="2:3" x14ac:dyDescent="0.35">
      <c r="B39" s="25"/>
      <c r="C39" s="25"/>
    </row>
    <row r="40" spans="2:3" x14ac:dyDescent="0.35">
      <c r="B40" s="25"/>
      <c r="C40" s="25"/>
    </row>
    <row r="41" spans="2:3" x14ac:dyDescent="0.35">
      <c r="B41" s="25"/>
      <c r="C41" s="25"/>
    </row>
    <row r="42" spans="2:3" x14ac:dyDescent="0.35">
      <c r="B42" s="25"/>
      <c r="C42" s="25"/>
    </row>
    <row r="43" spans="2:3" x14ac:dyDescent="0.35">
      <c r="B43" s="25"/>
      <c r="C43" s="25"/>
    </row>
    <row r="44" spans="2:3" x14ac:dyDescent="0.35">
      <c r="B44" s="25"/>
      <c r="C44" s="25"/>
    </row>
    <row r="45" spans="2:3" x14ac:dyDescent="0.35">
      <c r="B45" s="25"/>
      <c r="C45" s="25"/>
    </row>
    <row r="46" spans="2:3" x14ac:dyDescent="0.35">
      <c r="B46" s="25"/>
      <c r="C46" s="25"/>
    </row>
    <row r="47" spans="2:3" x14ac:dyDescent="0.35">
      <c r="B47" s="25"/>
      <c r="C47" s="25"/>
    </row>
    <row r="48" spans="2:3" x14ac:dyDescent="0.35">
      <c r="B48" s="25"/>
      <c r="C48" s="25"/>
    </row>
    <row r="49" spans="2:3" x14ac:dyDescent="0.35">
      <c r="B49" s="25"/>
      <c r="C49" s="25"/>
    </row>
    <row r="50" spans="2:3" x14ac:dyDescent="0.35">
      <c r="B50" s="25"/>
      <c r="C50" s="25"/>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58" t="s">
        <v>70</v>
      </c>
      <c r="B1" s="58"/>
      <c r="C1" s="58"/>
    </row>
    <row r="2" spans="1:3" x14ac:dyDescent="0.35">
      <c r="A2" s="9" t="s">
        <v>22</v>
      </c>
      <c r="B2" s="65" t="str">
        <f>'GENERALES NOTA 321'!B2:C2</f>
        <v>SINIESTRO 119257894 - APLICATIVO 102996</v>
      </c>
      <c r="C2" s="50"/>
    </row>
    <row r="3" spans="1:3" x14ac:dyDescent="0.35">
      <c r="A3" s="19" t="s">
        <v>1</v>
      </c>
      <c r="B3" s="65" t="str">
        <f>'GENERALES NOTA 322'!B2:C2</f>
        <v>PRF-80853-2020-37410</v>
      </c>
      <c r="C3" s="50"/>
    </row>
    <row r="4" spans="1:3" s="2" customFormat="1" x14ac:dyDescent="0.35">
      <c r="A4" s="5" t="s">
        <v>2</v>
      </c>
      <c r="B4" s="39" t="str">
        <f>'GENERALES NOTA 322'!B3:C3</f>
        <v>GERENCIA DEPARTAMENTAL COLEGIADA DEL CASANARE</v>
      </c>
      <c r="C4" s="39"/>
    </row>
    <row r="5" spans="1:3" s="2" customFormat="1" x14ac:dyDescent="0.35">
      <c r="A5" s="5" t="s">
        <v>5</v>
      </c>
      <c r="B5" s="65" t="str">
        <f>'IMPUTACIÓN- GENERALES NOTA 324 '!B5:C5</f>
        <v>MUNICIPIO DE HATO COROZAL</v>
      </c>
      <c r="C5" s="50"/>
    </row>
    <row r="6" spans="1:3" s="2" customFormat="1" x14ac:dyDescent="0.35">
      <c r="A6" s="5" t="s">
        <v>6</v>
      </c>
      <c r="B6" s="39">
        <f>'GENERALES NOTA 322'!B7:C7</f>
        <v>18152000</v>
      </c>
      <c r="C6" s="39"/>
    </row>
    <row r="7" spans="1:3" s="2" customFormat="1" x14ac:dyDescent="0.35">
      <c r="A7" s="5" t="s">
        <v>7</v>
      </c>
      <c r="B7" s="39" t="str">
        <f>'GENERALES NOTA 322'!B8:C8</f>
        <v>ALLIANZ S.A.</v>
      </c>
      <c r="C7" s="39"/>
    </row>
    <row r="8" spans="1:3" x14ac:dyDescent="0.35">
      <c r="A8" s="10" t="s">
        <v>62</v>
      </c>
      <c r="B8" s="40"/>
      <c r="C8" s="41"/>
    </row>
    <row r="9" spans="1:3" x14ac:dyDescent="0.35">
      <c r="A9" s="10" t="s">
        <v>66</v>
      </c>
      <c r="B9" s="93"/>
      <c r="C9" s="93"/>
    </row>
    <row r="10" spans="1:3" x14ac:dyDescent="0.35">
      <c r="A10" s="10" t="s">
        <v>71</v>
      </c>
      <c r="B10" s="93"/>
      <c r="C10" s="93"/>
    </row>
    <row r="11" spans="1:3" ht="43.5" x14ac:dyDescent="0.35">
      <c r="A11" s="5" t="s">
        <v>72</v>
      </c>
      <c r="B11" s="39"/>
      <c r="C11" s="39"/>
    </row>
    <row r="12" spans="1:3" ht="43.5" x14ac:dyDescent="0.35">
      <c r="A12" s="5" t="s">
        <v>73</v>
      </c>
      <c r="B12" s="39"/>
      <c r="C12" s="39"/>
    </row>
    <row r="13" spans="1:3" x14ac:dyDescent="0.35">
      <c r="A13" s="5" t="s">
        <v>74</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topLeftCell="A46"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4"/>
      <c r="C2" s="94"/>
      <c r="I2" t="s">
        <v>75</v>
      </c>
      <c r="N2" t="s">
        <v>76</v>
      </c>
    </row>
    <row r="3" spans="2:14" ht="15" customHeight="1" thickTop="1" thickBot="1" x14ac:dyDescent="0.4">
      <c r="B3" s="94" t="s">
        <v>77</v>
      </c>
      <c r="C3" s="94"/>
      <c r="I3" t="s">
        <v>63</v>
      </c>
      <c r="N3" t="s">
        <v>63</v>
      </c>
    </row>
    <row r="4" spans="2:14" ht="15" customHeight="1" thickTop="1" thickBot="1" x14ac:dyDescent="0.4">
      <c r="B4" s="13" t="s">
        <v>78</v>
      </c>
      <c r="C4" s="14"/>
      <c r="I4" t="s">
        <v>79</v>
      </c>
      <c r="N4" t="s">
        <v>65</v>
      </c>
    </row>
    <row r="5" spans="2:14" ht="15" customHeight="1" thickTop="1" thickBot="1" x14ac:dyDescent="0.4">
      <c r="B5" s="13" t="s">
        <v>80</v>
      </c>
      <c r="C5" s="14"/>
    </row>
    <row r="6" spans="2:14" ht="15" customHeight="1" thickTop="1" thickBot="1" x14ac:dyDescent="0.4">
      <c r="B6" s="13" t="s">
        <v>81</v>
      </c>
      <c r="C6" s="14"/>
    </row>
    <row r="7" spans="2:14" ht="44.5" thickTop="1" thickBot="1" x14ac:dyDescent="0.4">
      <c r="B7" s="13" t="s">
        <v>82</v>
      </c>
      <c r="C7" s="15"/>
    </row>
    <row r="8" spans="2:14" ht="30" thickTop="1" thickBot="1" x14ac:dyDescent="0.4">
      <c r="B8" s="13" t="s">
        <v>83</v>
      </c>
      <c r="C8" s="14"/>
    </row>
    <row r="9" spans="2:14" ht="44.5" thickTop="1" thickBot="1" x14ac:dyDescent="0.4">
      <c r="B9" s="13" t="s">
        <v>84</v>
      </c>
      <c r="C9" s="16"/>
    </row>
    <row r="10" spans="2:14" ht="15" customHeight="1" thickTop="1" x14ac:dyDescent="0.3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Juan Pablo Calvo</cp:lastModifiedBy>
  <cp:revision/>
  <dcterms:created xsi:type="dcterms:W3CDTF">2020-12-07T14:41:17Z</dcterms:created>
  <dcterms:modified xsi:type="dcterms:W3CDTF">2025-01-08T15:54:17Z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