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WWG00M.ROOTDOM.NET\BFS-HOME\CE01959-R0244583\ICM\Desktop\y\"/>
    </mc:Choice>
  </mc:AlternateContent>
  <xr:revisionPtr revIDLastSave="0" documentId="13_ncr:1_{F84C0232-D6C7-47FB-B70F-0BECB092FDB9}" xr6:coauthVersionLast="47" xr6:coauthVersionMax="47" xr10:uidLastSave="{00000000-0000-0000-0000-000000000000}"/>
  <bookViews>
    <workbookView xWindow="9390" yWindow="2190" windowWidth="19380" windowHeight="12435"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8" i="11" s="1"/>
  <c r="B3" i="11"/>
  <c r="B4" i="11"/>
  <c r="B5" i="11"/>
  <c r="B6" i="11"/>
  <c r="B17" i="11"/>
  <c r="B28" i="11" s="1"/>
  <c r="C11" i="11"/>
  <c r="C10" i="11"/>
  <c r="B7" i="10"/>
  <c r="B7" i="14"/>
  <c r="B6" i="14"/>
  <c r="B5" i="14"/>
  <c r="B4" i="14"/>
  <c r="B3" i="14"/>
  <c r="B2" i="14"/>
  <c r="B7" i="11"/>
  <c r="B2" i="11"/>
  <c r="B4" i="10"/>
  <c r="B5" i="10"/>
  <c r="B6" i="10"/>
  <c r="B3" i="10"/>
</calcChain>
</file>

<file path=xl/sharedStrings.xml><?xml version="1.0" encoding="utf-8"?>
<sst xmlns="http://schemas.openxmlformats.org/spreadsheetml/2006/main" count="206" uniqueCount="158">
  <si>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</si>
  <si>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</si>
  <si>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</si>
  <si>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</si>
  <si>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</si>
  <si>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</si>
  <si>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</si>
  <si>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</si>
  <si>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</si>
  <si>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</si>
  <si>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</si>
  <si>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</si>
  <si>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</si>
  <si>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</si>
  <si>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</si>
  <si>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</si>
  <si>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</si>
  <si>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</si>
  <si>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</si>
  <si>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</si>
  <si>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</si>
  <si>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</si>
  <si>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</si>
  <si>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</si>
  <si>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</si>
  <si>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</si>
  <si>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</si>
  <si>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</si>
  <si>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</si>
  <si>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</si>
  <si>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</si>
  <si>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</si>
  <si>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</si>
  <si>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</si>
  <si>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</si>
  <si>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</si>
  <si>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</si>
  <si>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</si>
  <si>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</si>
  <si>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</si>
  <si>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</si>
  <si>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</si>
  <si>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</si>
  <si>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</si>
  <si>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</si>
  <si>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</si>
  <si>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</si>
  <si>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</si>
  <si>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</si>
  <si>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</si>
  <si>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</si>
  <si>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</si>
  <si>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</si>
  <si>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</si>
  <si>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</si>
  <si>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</si>
  <si>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</si>
  <si>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</si>
  <si>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</si>
  <si>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</si>
  <si>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</si>
  <si>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</si>
  <si>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</si>
  <si>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</si>
  <si>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</si>
  <si>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</si>
  <si>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</si>
  <si>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</si>
  <si>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</si>
  <si>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</si>
  <si>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</si>
  <si>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</si>
  <si>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</si>
  <si>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</si>
  <si>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</si>
  <si>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</si>
  <si>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</si>
  <si>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</si>
  <si>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</si>
  <si>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</si>
  <si>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</si>
  <si>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</si>
  <si>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</si>
  <si>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</si>
  <si>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</si>
  <si>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</si>
  <si>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</si>
  <si>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</si>
  <si>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</si>
  <si>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</si>
  <si>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</si>
  <si>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</si>
  <si>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</si>
  <si>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</si>
  <si>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</si>
  <si>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</si>
  <si>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</si>
  <si>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</si>
  <si>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</si>
  <si>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</si>
  <si>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</si>
  <si>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</si>
  <si>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</si>
  <si>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</si>
  <si>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</si>
  <si>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</si>
  <si>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</si>
  <si>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</si>
  <si>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</si>
  <si>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</si>
  <si>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</si>
  <si>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</si>
  <si>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</si>
  <si>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</si>
  <si>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</si>
  <si>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</si>
  <si>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</si>
  <si>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</si>
  <si>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</si>
  <si>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</si>
  <si>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</si>
  <si>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</si>
  <si>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</si>
  <si>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</si>
  <si>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</si>
  <si>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</si>
  <si>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</si>
  <si>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</si>
  <si>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</si>
  <si>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</si>
  <si>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</si>
  <si>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</si>
  <si>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</si>
  <si>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</si>
  <si>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</si>
  <si>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</si>
  <si>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Edilberto Baez Pachón </t>
  </si>
  <si>
    <t>11001310304020230036700</t>
  </si>
  <si>
    <t xml:space="preserve">Juzgado Cuarenta (40) Civil del Circuito de Bogotá </t>
  </si>
  <si>
    <t xml:space="preserve">Allianz Seguros de Vida S.A. </t>
  </si>
  <si>
    <t xml:space="preserve">N/A </t>
  </si>
  <si>
    <t>Octubre 1 de 2020 (fecha de estructuración - PCL)</t>
  </si>
  <si>
    <t xml:space="preserve">Incapacidad Laboral Total y Permanente </t>
  </si>
  <si>
    <t xml:space="preserve">Mayo 18 de 2023 </t>
  </si>
  <si>
    <t>Póliza Vida Deudores No. 22112370</t>
  </si>
  <si>
    <t>Abril 14 de 2023</t>
  </si>
  <si>
    <t xml:space="preserve">1. El señor Edilberto Baez Pachón, el 30 de junio de 2017 adquirió crédito hipotecario con el Banco Colpatria por la suma de $190,000,000.
2. Con ocasión al referido crédito, el señor Baez Pachón suscribió pagaré No. 24411000022. Así mismo, Allianz Seguros de Vida S.A. expidió LA Póliza Vida Deudores No. 22112370. 
3. En la Póliza Vida Deudores No. 22112370 fungió como tomador y asegurado Edilberto Baez Pachón y como beneficiario el Banco Colpatria Multibanca Colpatria S.A. La póliza estruvo vigente desde el 27 de junio de 2017 hasta el 26 de junio de 2022. 
4. El señor Edilberto Baez Pachón sufrió una PCL del 65.14% con fecha de estructuración el 1 de octubre de 2020, a través del dictamen No. DML 4107155 expedido por Colpensiones.
5. Como consecuencia de la pérdida de capacidad laboral, el señor Baez Pachón presentó relclamción ante Allianz Seguros de Vida S.A. el 18 de mayo de 2021. Reclamación que posteriormente fue objetada por la compañía el 20 de mayo de 2021 por falta de cobertura temporal. 
6. Ante esta negativa, el señor Baez Pachón convocó a audiencia de conciliación a la compañía aseguradora y a la entidad financiera el 18 de mayo de 2023. Audiencia de conciliación que culminó con constancia de no acuerdo por el Centro de Convivencia Ciudadana de Sogamoso. 
7. El 23 de diciembre de 2022, el señor Edilberto Baez presentó un derecho de petición a Allianz Seguros de Vida S.A., sin que se recibiewra respuesta oportuna. Razón por la cual el 7 de febrero de 2023 se presentó acción de tutela.
8. De la acción de tutela avocó conocimiento el Juzgado 2° Penal Municipal de Sogamoso. La acción de tutela fue admitida el 7 de febrero de 2023. Finalmente el 24 de abril de 2023, Allianz Seguros de Vida S.A. dio respuesta a todas las peticiones. 
</t>
  </si>
  <si>
    <t>28 de septiembre de 2023</t>
  </si>
  <si>
    <t>9 de octubre de 2023</t>
  </si>
  <si>
    <t>9 de noviembre de 2023</t>
  </si>
  <si>
    <t xml:space="preserve">Amparo de Incapacidad Total y Permanente </t>
  </si>
  <si>
    <t xml:space="preserve">Solicitud reembolso del pago del crédito hipotecario </t>
  </si>
  <si>
    <t>100641820 - APJ32075</t>
  </si>
  <si>
    <t>ITP</t>
  </si>
  <si>
    <t>27/06/2017 - 27/06/2022</t>
  </si>
  <si>
    <t>X</t>
  </si>
  <si>
    <t>Reticencia</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</si>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</sst>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left" vertical="top"/>
    </xf>
    <xf numFmtId="0" fontId="0" fillId="0" borderId="1" xfId="0" applyBorder="1" applyAlignment="1">
      <alignment horizontal="left"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164" fontId="0" fillId="0" borderId="2" xfId="0" applyNumberFormat="1" applyBorder="1" applyAlignment="1">
      <alignment horizontal="left" vertical="top"/>
    </xf>
    <xf numFmtId="164" fontId="0" fillId="0" borderId="11" xfId="0" applyNumberFormat="1"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115" zoomScaleNormal="115" workbookViewId="0">
      <selection activeCell="B26" sqref="B26:C26"/>
    </sheetView>
  </sheetViews>
  <sheetFormatPr baseColWidth="10" defaultColWidth="0" defaultRowHeight="15" x14ac:dyDescent="0.25"/>
  <cols>
    <col min="1" max="1" width="46.140625" style="7" bestFit="1" customWidth="1"/>
    <col min="2" max="2" width="63.85546875" style="7" customWidth="1"/>
    <col min="3" max="3" width="6.42578125" style="7" customWidth="1"/>
    <col min="4" max="4" width="11.42578125" style="2" hidden="1" customWidth="1"/>
    <col min="5" max="16384" width="11.42578125" style="2" hidden="1"/>
  </cols>
  <sheetData>
    <row r="1" spans="1:3" ht="18.75" x14ac:dyDescent="0.25">
      <c r="A1" s="37" t="s">
        <v>0</v>
      </c>
      <c r="B1" s="37"/>
      <c r="C1" s="37"/>
    </row>
    <row r="2" spans="1:3" x14ac:dyDescent="0.25">
      <c r="A2" s="5" t="s">
        <v>1</v>
      </c>
      <c r="B2" s="39" t="s">
        <v>137</v>
      </c>
      <c r="C2" s="40"/>
    </row>
    <row r="3" spans="1:3" x14ac:dyDescent="0.25">
      <c r="A3" s="5" t="s">
        <v>2</v>
      </c>
      <c r="B3" s="41" t="s">
        <v>138</v>
      </c>
      <c r="C3" s="42"/>
    </row>
    <row r="4" spans="1:3" x14ac:dyDescent="0.25">
      <c r="A4" s="5" t="s">
        <v>3</v>
      </c>
      <c r="B4" s="41" t="s">
        <v>139</v>
      </c>
      <c r="C4" s="42"/>
    </row>
    <row r="5" spans="1:3" ht="14.45" customHeight="1" x14ac:dyDescent="0.25">
      <c r="A5" s="5" t="s">
        <v>4</v>
      </c>
      <c r="B5" s="41" t="s">
        <v>136</v>
      </c>
      <c r="C5" s="42"/>
    </row>
    <row r="6" spans="1:3" x14ac:dyDescent="0.25">
      <c r="A6" s="5" t="s">
        <v>5</v>
      </c>
      <c r="B6" s="38" t="s">
        <v>111</v>
      </c>
      <c r="C6" s="38"/>
    </row>
    <row r="7" spans="1:3" x14ac:dyDescent="0.25">
      <c r="A7" s="5" t="s">
        <v>7</v>
      </c>
      <c r="B7" s="38" t="s">
        <v>140</v>
      </c>
      <c r="C7" s="38"/>
    </row>
    <row r="8" spans="1:3" x14ac:dyDescent="0.25">
      <c r="A8" s="5" t="s">
        <v>8</v>
      </c>
      <c r="B8" s="34" t="s">
        <v>141</v>
      </c>
      <c r="C8" s="34"/>
    </row>
    <row r="9" spans="1:3" x14ac:dyDescent="0.25">
      <c r="A9" s="5" t="s">
        <v>9</v>
      </c>
      <c r="B9" s="34" t="s">
        <v>145</v>
      </c>
      <c r="C9" s="34"/>
    </row>
    <row r="10" spans="1:3" x14ac:dyDescent="0.25">
      <c r="A10" s="5" t="s">
        <v>10</v>
      </c>
      <c r="B10" s="34" t="s">
        <v>143</v>
      </c>
      <c r="C10" s="34"/>
    </row>
    <row r="11" spans="1:3" ht="23.25" customHeight="1" x14ac:dyDescent="0.25">
      <c r="A11" s="5" t="s">
        <v>11</v>
      </c>
      <c r="B11" s="35" t="s">
        <v>142</v>
      </c>
      <c r="C11" s="36"/>
    </row>
    <row r="12" spans="1:3" x14ac:dyDescent="0.25">
      <c r="A12" s="45" t="s">
        <v>12</v>
      </c>
      <c r="B12" s="34" t="s">
        <v>146</v>
      </c>
      <c r="C12" s="38"/>
    </row>
    <row r="13" spans="1:3" ht="30" customHeight="1" x14ac:dyDescent="0.25">
      <c r="A13" s="45"/>
      <c r="B13" s="38"/>
      <c r="C13" s="38"/>
    </row>
    <row r="14" spans="1:3" ht="73.5" customHeight="1" x14ac:dyDescent="0.25">
      <c r="A14" s="45"/>
      <c r="B14" s="38"/>
      <c r="C14" s="38"/>
    </row>
    <row r="15" spans="1:3" ht="30" x14ac:dyDescent="0.25">
      <c r="A15" s="5" t="s">
        <v>13</v>
      </c>
      <c r="B15" s="48">
        <f>SUM(C17,C18,C20,C21,C23)</f>
        <v>257460005</v>
      </c>
      <c r="C15" s="49"/>
    </row>
    <row r="16" spans="1:3" ht="33.75" customHeight="1" x14ac:dyDescent="0.25">
      <c r="A16" s="50" t="s">
        <v>14</v>
      </c>
      <c r="B16" s="51" t="s">
        <v>15</v>
      </c>
      <c r="C16" s="51"/>
    </row>
    <row r="17" spans="1:3" ht="33.75" customHeight="1" x14ac:dyDescent="0.25">
      <c r="A17" s="50"/>
      <c r="B17" s="11" t="s">
        <v>151</v>
      </c>
      <c r="C17" s="6">
        <v>67460005</v>
      </c>
    </row>
    <row r="18" spans="1:3" ht="33.75" customHeight="1" x14ac:dyDescent="0.25">
      <c r="A18" s="50"/>
      <c r="B18" s="11" t="s">
        <v>150</v>
      </c>
      <c r="C18" s="6">
        <v>190000000</v>
      </c>
    </row>
    <row r="19" spans="1:3" x14ac:dyDescent="0.25">
      <c r="A19" s="50"/>
      <c r="B19" s="52" t="s">
        <v>18</v>
      </c>
      <c r="C19" s="53"/>
    </row>
    <row r="20" spans="1:3" x14ac:dyDescent="0.25">
      <c r="A20" s="50"/>
      <c r="B20" s="11"/>
      <c r="C20" s="6"/>
    </row>
    <row r="21" spans="1:3" x14ac:dyDescent="0.25">
      <c r="A21" s="50"/>
      <c r="B21" s="11"/>
      <c r="C21" s="6"/>
    </row>
    <row r="22" spans="1:3" x14ac:dyDescent="0.25">
      <c r="A22" s="50"/>
      <c r="B22" s="52" t="s">
        <v>19</v>
      </c>
      <c r="C22" s="53"/>
    </row>
    <row r="23" spans="1:3" x14ac:dyDescent="0.25">
      <c r="A23" s="50"/>
      <c r="B23" s="11"/>
      <c r="C23" s="16"/>
    </row>
    <row r="24" spans="1:3" x14ac:dyDescent="0.25">
      <c r="A24" s="5" t="s">
        <v>20</v>
      </c>
      <c r="B24" s="38" t="s">
        <v>136</v>
      </c>
      <c r="C24" s="38"/>
    </row>
    <row r="25" spans="1:3" x14ac:dyDescent="0.25">
      <c r="A25" s="5" t="s">
        <v>21</v>
      </c>
      <c r="B25" s="38">
        <v>9398981</v>
      </c>
      <c r="C25" s="38"/>
    </row>
    <row r="26" spans="1:3" x14ac:dyDescent="0.25">
      <c r="A26" s="5" t="s">
        <v>22</v>
      </c>
      <c r="B26" s="38" t="s">
        <v>144</v>
      </c>
      <c r="C26" s="38"/>
    </row>
    <row r="27" spans="1:3" x14ac:dyDescent="0.25">
      <c r="A27" s="5" t="s">
        <v>23</v>
      </c>
      <c r="B27" s="46" t="s">
        <v>147</v>
      </c>
      <c r="C27" s="47"/>
    </row>
    <row r="28" spans="1:3" x14ac:dyDescent="0.25">
      <c r="A28" s="5" t="s">
        <v>24</v>
      </c>
      <c r="B28" s="43" t="s">
        <v>148</v>
      </c>
      <c r="C28" s="43"/>
    </row>
    <row r="29" spans="1:3" x14ac:dyDescent="0.25">
      <c r="A29" s="5" t="s">
        <v>25</v>
      </c>
      <c r="B29" s="44" t="s">
        <v>149</v>
      </c>
      <c r="C29" s="44"/>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70" zoomScaleNormal="70" workbookViewId="0">
      <selection activeCell="A41" sqref="A41:B41"/>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26</v>
      </c>
      <c r="B1" s="54"/>
      <c r="C1" s="54"/>
    </row>
    <row r="2" spans="1:3" x14ac:dyDescent="0.25">
      <c r="A2" s="13" t="s">
        <v>27</v>
      </c>
      <c r="B2" s="55" t="s">
        <v>152</v>
      </c>
      <c r="C2" s="56"/>
    </row>
    <row r="3" spans="1:3" x14ac:dyDescent="0.25">
      <c r="A3" s="5" t="s">
        <v>1</v>
      </c>
      <c r="B3" s="38" t="str">
        <f>'GENERALES NOTA 322'!B2:C2</f>
        <v>11001310304020230036700</v>
      </c>
      <c r="C3" s="38"/>
    </row>
    <row r="4" spans="1:3" x14ac:dyDescent="0.25">
      <c r="A4" s="5" t="s">
        <v>2</v>
      </c>
      <c r="B4" s="38" t="str">
        <f>'GENERALES NOTA 322'!B3:C3</f>
        <v xml:space="preserve">Juzgado Cuarenta (40) Civil del Circuito de Bogotá </v>
      </c>
      <c r="C4" s="38"/>
    </row>
    <row r="5" spans="1:3" x14ac:dyDescent="0.25">
      <c r="A5" s="5" t="s">
        <v>3</v>
      </c>
      <c r="B5" s="38" t="str">
        <f>'GENERALES NOTA 322'!B4:C4</f>
        <v xml:space="preserve">Allianz Seguros de Vida S.A. </v>
      </c>
      <c r="C5" s="38"/>
    </row>
    <row r="6" spans="1:3" x14ac:dyDescent="0.25">
      <c r="A6" s="5" t="s">
        <v>4</v>
      </c>
      <c r="B6" s="38" t="str">
        <f>'GENERALES NOTA 322'!B5:C5</f>
        <v xml:space="preserve">Edilberto Baez Pachón </v>
      </c>
      <c r="C6" s="38"/>
    </row>
    <row r="7" spans="1:3" x14ac:dyDescent="0.25">
      <c r="A7" s="5" t="s">
        <v>5</v>
      </c>
      <c r="B7" s="38" t="str">
        <f>'GENERALES NOTA 322'!B6:C6</f>
        <v>DEMANDA DIRECTA</v>
      </c>
      <c r="C7" s="38"/>
    </row>
    <row r="8" spans="1:3" x14ac:dyDescent="0.25">
      <c r="A8" s="13" t="s">
        <v>28</v>
      </c>
      <c r="B8" s="38">
        <v>22112370</v>
      </c>
      <c r="C8" s="38"/>
    </row>
    <row r="9" spans="1:3" x14ac:dyDescent="0.25">
      <c r="A9" s="13" t="s">
        <v>11</v>
      </c>
      <c r="B9" s="38" t="s">
        <v>153</v>
      </c>
      <c r="C9" s="38"/>
    </row>
    <row r="10" spans="1:3" x14ac:dyDescent="0.25">
      <c r="A10" s="13" t="s">
        <v>29</v>
      </c>
      <c r="B10" s="57">
        <v>173201609</v>
      </c>
      <c r="C10" s="58"/>
    </row>
    <row r="11" spans="1:3" x14ac:dyDescent="0.25">
      <c r="A11" s="13" t="s">
        <v>30</v>
      </c>
      <c r="B11" s="55"/>
      <c r="C11" s="56"/>
    </row>
    <row r="12" spans="1:3" x14ac:dyDescent="0.25">
      <c r="A12" s="13" t="s">
        <v>31</v>
      </c>
      <c r="B12" s="41" t="s">
        <v>103</v>
      </c>
      <c r="C12" s="42"/>
    </row>
    <row r="13" spans="1:3" x14ac:dyDescent="0.25">
      <c r="A13" s="13" t="s">
        <v>32</v>
      </c>
      <c r="B13" s="38" t="s">
        <v>154</v>
      </c>
      <c r="C13" s="38"/>
    </row>
    <row r="14" spans="1:3" x14ac:dyDescent="0.25">
      <c r="A14" s="13" t="s">
        <v>33</v>
      </c>
      <c r="B14" s="38" t="s">
        <v>100</v>
      </c>
      <c r="C14" s="38"/>
    </row>
    <row r="15" spans="1:3" x14ac:dyDescent="0.25">
      <c r="A15" s="13" t="s">
        <v>34</v>
      </c>
      <c r="B15" s="38" t="s">
        <v>100</v>
      </c>
      <c r="C15" s="38"/>
    </row>
    <row r="16" spans="1:3" x14ac:dyDescent="0.25">
      <c r="A16" s="59" t="s">
        <v>35</v>
      </c>
      <c r="B16" s="38" t="s">
        <v>121</v>
      </c>
      <c r="C16" s="38"/>
    </row>
    <row r="17" spans="1:3" x14ac:dyDescent="0.25">
      <c r="A17" s="60"/>
      <c r="B17" s="9" t="s">
        <v>36</v>
      </c>
      <c r="C17" s="10" t="s">
        <v>37</v>
      </c>
    </row>
    <row r="18" spans="1:3" x14ac:dyDescent="0.25">
      <c r="A18" s="60"/>
      <c r="B18" s="11"/>
      <c r="C18" s="11"/>
    </row>
    <row r="19" spans="1:3" x14ac:dyDescent="0.25">
      <c r="A19" s="60"/>
      <c r="B19" s="11"/>
      <c r="C19" s="11"/>
    </row>
    <row r="20" spans="1:3" x14ac:dyDescent="0.25">
      <c r="A20" s="60"/>
      <c r="B20" s="11"/>
      <c r="C20" s="11"/>
    </row>
    <row r="21" spans="1:3" x14ac:dyDescent="0.25">
      <c r="A21" s="13" t="s">
        <v>38</v>
      </c>
      <c r="B21" s="38" t="s">
        <v>99</v>
      </c>
      <c r="C21" s="38"/>
    </row>
    <row r="22" spans="1:3" x14ac:dyDescent="0.25">
      <c r="A22" s="13" t="s">
        <v>39</v>
      </c>
      <c r="B22" s="41"/>
      <c r="C22" s="42"/>
    </row>
    <row r="23" spans="1:3" x14ac:dyDescent="0.25">
      <c r="A23" s="13" t="s">
        <v>40</v>
      </c>
      <c r="B23" s="38" t="s">
        <v>106</v>
      </c>
      <c r="C23" s="38"/>
    </row>
    <row r="24" spans="1:3" x14ac:dyDescent="0.25">
      <c r="A24" s="13" t="s">
        <v>41</v>
      </c>
      <c r="B24" s="38" t="s">
        <v>99</v>
      </c>
      <c r="C24" s="38"/>
    </row>
    <row r="25" spans="1:3" x14ac:dyDescent="0.25">
      <c r="A25" s="13" t="s">
        <v>42</v>
      </c>
      <c r="B25" s="38"/>
      <c r="C25" s="38"/>
    </row>
    <row r="26" spans="1:3" x14ac:dyDescent="0.25">
      <c r="A26" s="12" t="s">
        <v>43</v>
      </c>
      <c r="B26" s="38" t="s">
        <v>99</v>
      </c>
      <c r="C26" s="38"/>
    </row>
    <row r="27" spans="1:3" x14ac:dyDescent="0.25">
      <c r="A27" s="61" t="s">
        <v>44</v>
      </c>
      <c r="B27" s="61"/>
      <c r="C27" s="61"/>
    </row>
    <row r="28" spans="1:3" ht="14.45" customHeight="1" x14ac:dyDescent="0.25">
      <c r="A28" s="62" t="s">
        <v>45</v>
      </c>
      <c r="B28" s="63"/>
      <c r="C28" s="31" t="s">
        <v>157</v>
      </c>
    </row>
    <row r="29" spans="1:3" ht="14.45" customHeight="1" x14ac:dyDescent="0.25">
      <c r="A29" s="64" t="s">
        <v>46</v>
      </c>
      <c r="B29" s="65"/>
      <c r="C29" s="31" t="s">
        <v>157</v>
      </c>
    </row>
    <row r="30" spans="1:3" ht="14.45" customHeight="1" x14ac:dyDescent="0.25">
      <c r="A30" s="64" t="s">
        <v>47</v>
      </c>
      <c r="B30" s="65"/>
      <c r="C30" s="32"/>
    </row>
    <row r="31" spans="1:3" ht="14.45" customHeight="1" x14ac:dyDescent="0.25">
      <c r="A31" s="64" t="s">
        <v>48</v>
      </c>
      <c r="B31" s="65"/>
      <c r="C31" s="31"/>
    </row>
    <row r="32" spans="1:3" x14ac:dyDescent="0.25">
      <c r="A32" s="64" t="s">
        <v>49</v>
      </c>
      <c r="B32" s="65"/>
      <c r="C32" s="31"/>
    </row>
    <row r="33" spans="1:3" ht="14.45" customHeight="1" x14ac:dyDescent="0.25">
      <c r="A33" s="64" t="s">
        <v>50</v>
      </c>
      <c r="B33" s="65"/>
      <c r="C33" s="31" t="s">
        <v>157</v>
      </c>
    </row>
    <row r="34" spans="1:3" ht="14.45" customHeight="1" x14ac:dyDescent="0.25">
      <c r="A34" s="64" t="s">
        <v>51</v>
      </c>
      <c r="B34" s="65"/>
      <c r="C34" s="33" t="s">
        <v>156</v>
      </c>
    </row>
    <row r="35" spans="1:3" x14ac:dyDescent="0.25">
      <c r="A35" s="62" t="s">
        <v>52</v>
      </c>
      <c r="B35" s="63"/>
      <c r="C35" s="33"/>
    </row>
    <row r="36" spans="1:3" x14ac:dyDescent="0.25">
      <c r="A36" s="66" t="s">
        <v>53</v>
      </c>
      <c r="B36" s="66"/>
      <c r="C36" s="66"/>
    </row>
    <row r="37" spans="1:3" x14ac:dyDescent="0.25">
      <c r="A37" s="44" t="s">
        <v>54</v>
      </c>
      <c r="B37" s="44"/>
      <c r="C37" s="11"/>
    </row>
    <row r="38" spans="1:3" x14ac:dyDescent="0.25">
      <c r="A38" s="44" t="s">
        <v>55</v>
      </c>
      <c r="B38" s="44"/>
      <c r="C38" s="11"/>
    </row>
    <row r="39" spans="1:3" x14ac:dyDescent="0.25">
      <c r="A39" s="44" t="s">
        <v>56</v>
      </c>
      <c r="B39" s="44"/>
      <c r="C39" s="11"/>
    </row>
    <row r="40" spans="1:3" x14ac:dyDescent="0.25">
      <c r="A40" s="44" t="s">
        <v>57</v>
      </c>
      <c r="B40" s="44"/>
      <c r="C40" s="11"/>
    </row>
    <row r="41" spans="1:3" x14ac:dyDescent="0.25">
      <c r="A41" s="44" t="s">
        <v>58</v>
      </c>
      <c r="B41" s="44"/>
      <c r="C41" s="11"/>
    </row>
    <row r="42" spans="1:3" x14ac:dyDescent="0.25">
      <c r="A42" s="44" t="s">
        <v>59</v>
      </c>
      <c r="B42" s="44"/>
      <c r="C42" s="11"/>
    </row>
    <row r="43" spans="1:3" x14ac:dyDescent="0.25">
      <c r="A43" s="44" t="s">
        <v>60</v>
      </c>
      <c r="B43" s="44"/>
      <c r="C43" s="11"/>
    </row>
    <row r="44" spans="1:3" x14ac:dyDescent="0.25">
      <c r="A44" s="44" t="s">
        <v>61</v>
      </c>
      <c r="B44" s="44"/>
      <c r="C44" s="11"/>
    </row>
    <row r="45" spans="1:3" x14ac:dyDescent="0.25">
      <c r="A45" s="44" t="s">
        <v>62</v>
      </c>
      <c r="B45" s="44"/>
      <c r="C45" s="11"/>
    </row>
    <row r="46" spans="1:3" x14ac:dyDescent="0.25">
      <c r="A46" s="44" t="s">
        <v>63</v>
      </c>
      <c r="B46" s="44"/>
      <c r="C46" s="11" t="s">
        <v>155</v>
      </c>
    </row>
    <row r="47" spans="1:3" x14ac:dyDescent="0.25">
      <c r="A47" s="44" t="s">
        <v>64</v>
      </c>
      <c r="B47" s="44"/>
      <c r="C47" s="11"/>
    </row>
    <row r="48" spans="1:3" x14ac:dyDescent="0.25">
      <c r="A48" s="44" t="s">
        <v>65</v>
      </c>
      <c r="B48" s="44"/>
      <c r="C48" s="11"/>
    </row>
    <row r="49" spans="1:3" x14ac:dyDescent="0.25">
      <c r="A49" s="44" t="s">
        <v>66</v>
      </c>
      <c r="B49" s="44"/>
      <c r="C49" s="11"/>
    </row>
    <row r="50" spans="1:3" x14ac:dyDescent="0.25">
      <c r="A50" s="44" t="s">
        <v>67</v>
      </c>
      <c r="B50" s="44"/>
      <c r="C50" s="11"/>
    </row>
    <row r="51" spans="1:3" x14ac:dyDescent="0.25">
      <c r="A51" s="44" t="s">
        <v>68</v>
      </c>
      <c r="B51" s="44"/>
      <c r="C51" s="11"/>
    </row>
    <row r="52" spans="1:3" x14ac:dyDescent="0.25">
      <c r="A52" s="44" t="s">
        <v>69</v>
      </c>
      <c r="B52" s="44"/>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 sqref="B3:C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70</v>
      </c>
      <c r="B1" s="54"/>
      <c r="C1" s="54"/>
    </row>
    <row r="2" spans="1:6" x14ac:dyDescent="0.25">
      <c r="A2" s="20" t="s">
        <v>27</v>
      </c>
      <c r="B2" s="84" t="str">
        <f>'[2]AUTOS NOTA 321'!B2:C2</f>
        <v xml:space="preserve">SINIESTRO   LEGIS </v>
      </c>
      <c r="C2" s="85"/>
    </row>
    <row r="3" spans="1:6" x14ac:dyDescent="0.25">
      <c r="A3" s="21" t="s">
        <v>1</v>
      </c>
      <c r="B3" s="86" t="str">
        <f>'GENERALES NOTA 322'!B2:C2</f>
        <v>11001310304020230036700</v>
      </c>
      <c r="C3" s="86"/>
    </row>
    <row r="4" spans="1:6" x14ac:dyDescent="0.25">
      <c r="A4" s="21" t="s">
        <v>2</v>
      </c>
      <c r="B4" s="86" t="str">
        <f>'GENERALES NOTA 322'!B3:C3</f>
        <v xml:space="preserve">Juzgado Cuarenta (40) Civil del Circuito de Bogotá </v>
      </c>
      <c r="C4" s="86"/>
    </row>
    <row r="5" spans="1:6" x14ac:dyDescent="0.25">
      <c r="A5" s="21" t="s">
        <v>3</v>
      </c>
      <c r="B5" s="86" t="str">
        <f>'GENERALES NOTA 322'!B4:C4</f>
        <v xml:space="preserve">Allianz Seguros de Vida S.A. </v>
      </c>
      <c r="C5" s="86"/>
    </row>
    <row r="6" spans="1:6" ht="14.45" customHeight="1" x14ac:dyDescent="0.25">
      <c r="A6" s="21" t="s">
        <v>4</v>
      </c>
      <c r="B6" s="86" t="str">
        <f>'GENERALES NOTA 322'!B5:C5</f>
        <v xml:space="preserve">Edilberto Baez Pachón </v>
      </c>
      <c r="C6" s="86"/>
    </row>
    <row r="7" spans="1:6" x14ac:dyDescent="0.25">
      <c r="A7" s="21" t="s">
        <v>5</v>
      </c>
      <c r="B7" s="86" t="str">
        <f>'GENERALES NOTA 322'!B6:C6</f>
        <v>DEMANDA DIRECTA</v>
      </c>
      <c r="C7" s="86"/>
    </row>
    <row r="8" spans="1:6" ht="30" x14ac:dyDescent="0.25">
      <c r="A8" s="21" t="s">
        <v>13</v>
      </c>
      <c r="B8" s="80">
        <f>'GENERALES NOTA 322'!B15:C15</f>
        <v>257460005</v>
      </c>
      <c r="C8" s="81"/>
    </row>
    <row r="9" spans="1:6" x14ac:dyDescent="0.25">
      <c r="A9" s="87" t="s">
        <v>14</v>
      </c>
      <c r="B9" s="71" t="s">
        <v>15</v>
      </c>
      <c r="C9" s="72"/>
    </row>
    <row r="10" spans="1:6" x14ac:dyDescent="0.25">
      <c r="A10" s="87"/>
      <c r="B10" s="22" t="s">
        <v>16</v>
      </c>
      <c r="C10" s="19">
        <f>'GENERALES NOTA 322'!C17</f>
        <v>67460005</v>
      </c>
    </row>
    <row r="11" spans="1:6" x14ac:dyDescent="0.25">
      <c r="A11" s="87"/>
      <c r="B11" s="22" t="s">
        <v>17</v>
      </c>
      <c r="C11" s="19">
        <f>'GENERALES NOTA 322'!C18</f>
        <v>190000000</v>
      </c>
    </row>
    <row r="12" spans="1:6" x14ac:dyDescent="0.25">
      <c r="A12" s="87"/>
      <c r="B12" s="71"/>
      <c r="C12" s="72"/>
    </row>
    <row r="13" spans="1:6" x14ac:dyDescent="0.25">
      <c r="A13" s="87"/>
      <c r="B13" s="22" t="s">
        <v>71</v>
      </c>
      <c r="C13" s="24"/>
    </row>
    <row r="14" spans="1:6" x14ac:dyDescent="0.25">
      <c r="A14" s="87"/>
      <c r="B14" s="22" t="s">
        <v>72</v>
      </c>
      <c r="C14" s="24"/>
      <c r="E14" t="s">
        <v>73</v>
      </c>
      <c r="F14" s="17">
        <v>0.7</v>
      </c>
    </row>
    <row r="15" spans="1:6" x14ac:dyDescent="0.25">
      <c r="A15" s="23" t="s">
        <v>74</v>
      </c>
      <c r="B15" s="84" t="s">
        <v>75</v>
      </c>
      <c r="C15" s="85"/>
    </row>
    <row r="16" spans="1:6" ht="15" customHeight="1" x14ac:dyDescent="0.25">
      <c r="A16" s="21" t="s">
        <v>76</v>
      </c>
      <c r="B16" s="82"/>
      <c r="C16" s="83"/>
    </row>
    <row r="17" spans="1:3" ht="28.5" customHeight="1" x14ac:dyDescent="0.25">
      <c r="A17" s="14" t="s">
        <v>77</v>
      </c>
      <c r="B17" s="73">
        <f>((C19+C20+C22+C23)-C26)*C25*C27</f>
        <v>100000000</v>
      </c>
      <c r="C17" s="73"/>
    </row>
    <row r="18" spans="1:3" x14ac:dyDescent="0.25">
      <c r="A18" s="23" t="s">
        <v>78</v>
      </c>
      <c r="B18" s="74" t="s">
        <v>15</v>
      </c>
      <c r="C18" s="75"/>
    </row>
    <row r="19" spans="1:3" x14ac:dyDescent="0.25">
      <c r="A19" s="69"/>
      <c r="B19" s="22" t="s">
        <v>16</v>
      </c>
      <c r="C19" s="19">
        <v>100000000</v>
      </c>
    </row>
    <row r="20" spans="1:3" x14ac:dyDescent="0.25">
      <c r="A20" s="70"/>
      <c r="B20" s="22" t="s">
        <v>17</v>
      </c>
      <c r="C20" s="19">
        <v>0</v>
      </c>
    </row>
    <row r="21" spans="1:3" x14ac:dyDescent="0.25">
      <c r="A21" s="70"/>
      <c r="B21" s="71" t="s">
        <v>18</v>
      </c>
      <c r="C21" s="72"/>
    </row>
    <row r="22" spans="1:3" x14ac:dyDescent="0.25">
      <c r="A22" s="70"/>
      <c r="B22" s="22" t="s">
        <v>71</v>
      </c>
      <c r="C22" s="19">
        <v>0</v>
      </c>
    </row>
    <row r="23" spans="1:3" ht="45" x14ac:dyDescent="0.25">
      <c r="A23" s="70"/>
      <c r="B23" s="22" t="s">
        <v>79</v>
      </c>
      <c r="C23" s="19">
        <v>0</v>
      </c>
    </row>
    <row r="24" spans="1:3" x14ac:dyDescent="0.25">
      <c r="A24" s="70"/>
      <c r="B24" s="71" t="s">
        <v>80</v>
      </c>
      <c r="C24" s="72"/>
    </row>
    <row r="25" spans="1:3" x14ac:dyDescent="0.25">
      <c r="A25" s="25"/>
      <c r="B25" s="22" t="s">
        <v>81</v>
      </c>
      <c r="C25" s="26">
        <v>1</v>
      </c>
    </row>
    <row r="26" spans="1:3" x14ac:dyDescent="0.25">
      <c r="A26" s="27"/>
      <c r="B26" s="22" t="s">
        <v>30</v>
      </c>
      <c r="C26" s="28">
        <v>0</v>
      </c>
    </row>
    <row r="27" spans="1:3" x14ac:dyDescent="0.25">
      <c r="A27" s="27"/>
      <c r="B27" s="22" t="s">
        <v>82</v>
      </c>
      <c r="C27" s="26">
        <v>1</v>
      </c>
    </row>
    <row r="28" spans="1:3" x14ac:dyDescent="0.25">
      <c r="A28" s="18" t="s">
        <v>83</v>
      </c>
      <c r="B28" s="73">
        <f>IFERROR(B17*(VLOOKUP(B15,Hoja2!$G$1:$H$6,2,0)),16666)</f>
        <v>70000000</v>
      </c>
      <c r="C28" s="73"/>
    </row>
    <row r="29" spans="1:3" ht="30" x14ac:dyDescent="0.25">
      <c r="A29" s="21" t="s">
        <v>84</v>
      </c>
      <c r="B29" s="76"/>
      <c r="C29" s="77"/>
    </row>
    <row r="30" spans="1:3" ht="30" x14ac:dyDescent="0.25">
      <c r="A30" s="21" t="s">
        <v>85</v>
      </c>
      <c r="B30" s="78"/>
      <c r="C30" s="79"/>
    </row>
    <row r="31" spans="1:3" ht="18.75" x14ac:dyDescent="0.25">
      <c r="A31" s="29" t="s">
        <v>86</v>
      </c>
      <c r="B31" s="29"/>
      <c r="C31" s="29"/>
    </row>
    <row r="32" spans="1:3" x14ac:dyDescent="0.25">
      <c r="A32" s="30" t="s">
        <v>87</v>
      </c>
      <c r="B32" s="68"/>
      <c r="C32" s="68"/>
    </row>
    <row r="33" spans="1:3" x14ac:dyDescent="0.25">
      <c r="A33" s="30" t="s">
        <v>88</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89</v>
      </c>
      <c r="B1" s="54"/>
      <c r="C1" s="54"/>
    </row>
    <row r="2" spans="1:3" ht="17.100000000000001" customHeight="1" x14ac:dyDescent="0.25">
      <c r="A2" s="13" t="s">
        <v>27</v>
      </c>
      <c r="B2" s="55" t="str">
        <f>'[2]AUTOS NOTA 321'!B2:C2</f>
        <v xml:space="preserve">SINIESTRO   LEGIS </v>
      </c>
      <c r="C2" s="56"/>
    </row>
    <row r="3" spans="1:3" ht="15.95" customHeight="1" x14ac:dyDescent="0.25">
      <c r="A3" s="5" t="s">
        <v>1</v>
      </c>
      <c r="B3" s="38" t="str">
        <f>'GENERALES NOTA 322'!B2:C2</f>
        <v>11001310304020230036700</v>
      </c>
      <c r="C3" s="38"/>
    </row>
    <row r="4" spans="1:3" x14ac:dyDescent="0.25">
      <c r="A4" s="5" t="s">
        <v>2</v>
      </c>
      <c r="B4" s="38" t="str">
        <f>'GENERALES NOTA 322'!B3:C3</f>
        <v xml:space="preserve">Juzgado Cuarenta (40) Civil del Circuito de Bogotá </v>
      </c>
      <c r="C4" s="38"/>
    </row>
    <row r="5" spans="1:3" ht="29.1" customHeight="1" x14ac:dyDescent="0.25">
      <c r="A5" s="5" t="s">
        <v>3</v>
      </c>
      <c r="B5" s="38" t="str">
        <f>'GENERALES NOTA 322'!B4:C4</f>
        <v xml:space="preserve">Allianz Seguros de Vida S.A. </v>
      </c>
      <c r="C5" s="38"/>
    </row>
    <row r="6" spans="1:3" x14ac:dyDescent="0.25">
      <c r="A6" s="5" t="s">
        <v>4</v>
      </c>
      <c r="B6" s="38" t="str">
        <f>'GENERALES NOTA 322'!B5:C5</f>
        <v xml:space="preserve">Edilberto Baez Pachón </v>
      </c>
      <c r="C6" s="38"/>
    </row>
    <row r="7" spans="1:3" ht="43.5" customHeight="1" x14ac:dyDescent="0.25">
      <c r="A7" s="5" t="s">
        <v>5</v>
      </c>
      <c r="B7" s="38" t="str">
        <f>'GENERALES NOTA 322'!B6:C6</f>
        <v>DEMANDA DIRECTA</v>
      </c>
      <c r="C7" s="38"/>
    </row>
    <row r="8" spans="1:3" x14ac:dyDescent="0.25">
      <c r="A8" s="5" t="s">
        <v>90</v>
      </c>
      <c r="B8" s="38"/>
      <c r="C8" s="38"/>
    </row>
    <row r="9" spans="1:3" x14ac:dyDescent="0.25">
      <c r="A9" s="15" t="s">
        <v>78</v>
      </c>
      <c r="B9" s="88"/>
      <c r="C9" s="88"/>
    </row>
    <row r="10" spans="1:3" x14ac:dyDescent="0.25">
      <c r="A10" s="15" t="s">
        <v>91</v>
      </c>
      <c r="B10" s="38"/>
      <c r="C10" s="38"/>
    </row>
    <row r="11" spans="1:3" ht="30" x14ac:dyDescent="0.25">
      <c r="A11" s="15" t="s">
        <v>92</v>
      </c>
      <c r="B11" s="89"/>
      <c r="C11" s="67"/>
    </row>
    <row r="12" spans="1:3" ht="60" x14ac:dyDescent="0.25">
      <c r="A12" s="5" t="s">
        <v>93</v>
      </c>
      <c r="B12" s="38"/>
      <c r="C12" s="38"/>
    </row>
    <row r="13" spans="1:3" ht="60" x14ac:dyDescent="0.25">
      <c r="A13" s="5" t="s">
        <v>94</v>
      </c>
      <c r="B13" s="38"/>
      <c r="C13" s="38"/>
    </row>
    <row r="14" spans="1:3" x14ac:dyDescent="0.25">
      <c r="A14" s="5" t="s">
        <v>95</v>
      </c>
      <c r="B14" s="11"/>
      <c r="C14" s="11"/>
    </row>
    <row r="15" spans="1:3" x14ac:dyDescent="0.25">
      <c r="A15" s="15" t="s">
        <v>96</v>
      </c>
      <c r="B15" s="38"/>
      <c r="C15" s="38"/>
    </row>
    <row r="16" spans="1:3" x14ac:dyDescent="0.25">
      <c r="A16" s="11" t="s">
        <v>97</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pageSetup orientation="portrait"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98</v>
      </c>
    </row>
    <row r="2" spans="1:1" x14ac:dyDescent="0.25">
      <c r="A2" t="s">
        <v>99</v>
      </c>
    </row>
  </sheetData>
  <pageMargins left="0.7" right="0.7" top="0.75" bottom="0.75" header="0.3" footer="0.3"/>
  <pageSetup orientation="portrait"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31</v>
      </c>
      <c r="B1" t="s">
        <v>100</v>
      </c>
      <c r="C1" s="8" t="s">
        <v>35</v>
      </c>
      <c r="D1" s="8" t="s">
        <v>39</v>
      </c>
      <c r="E1" s="3" t="s">
        <v>40</v>
      </c>
      <c r="F1" s="2" t="s">
        <v>73</v>
      </c>
      <c r="G1" s="2" t="s">
        <v>75</v>
      </c>
      <c r="H1" s="4">
        <v>0.7</v>
      </c>
      <c r="I1" t="s">
        <v>101</v>
      </c>
      <c r="J1" t="s">
        <v>102</v>
      </c>
      <c r="L1" t="s">
        <v>6</v>
      </c>
    </row>
    <row r="2" spans="1:12" x14ac:dyDescent="0.25">
      <c r="A2" t="s">
        <v>103</v>
      </c>
      <c r="B2" t="s">
        <v>99</v>
      </c>
      <c r="C2" t="s">
        <v>104</v>
      </c>
      <c r="D2" s="2" t="s">
        <v>105</v>
      </c>
      <c r="E2" s="1" t="s">
        <v>106</v>
      </c>
      <c r="F2" s="2" t="s">
        <v>107</v>
      </c>
      <c r="G2" s="2" t="s">
        <v>108</v>
      </c>
      <c r="H2" s="4">
        <v>0.25</v>
      </c>
      <c r="I2" t="s">
        <v>109</v>
      </c>
      <c r="J2" t="s">
        <v>110</v>
      </c>
      <c r="L2" t="s">
        <v>111</v>
      </c>
    </row>
    <row r="3" spans="1:12" x14ac:dyDescent="0.25">
      <c r="A3" t="s">
        <v>112</v>
      </c>
      <c r="C3" t="s">
        <v>113</v>
      </c>
      <c r="D3" s="2" t="s">
        <v>114</v>
      </c>
      <c r="E3" s="1" t="s">
        <v>115</v>
      </c>
      <c r="F3" s="2" t="s">
        <v>116</v>
      </c>
      <c r="G3" s="2" t="s">
        <v>117</v>
      </c>
      <c r="H3" s="4">
        <v>0.55000000000000004</v>
      </c>
      <c r="I3" t="s">
        <v>118</v>
      </c>
      <c r="J3" t="s">
        <v>119</v>
      </c>
    </row>
    <row r="4" spans="1:12" x14ac:dyDescent="0.25">
      <c r="A4" t="s">
        <v>120</v>
      </c>
      <c r="C4" t="s">
        <v>121</v>
      </c>
      <c r="E4" s="1" t="s">
        <v>122</v>
      </c>
      <c r="G4" s="2" t="s">
        <v>123</v>
      </c>
      <c r="H4" s="4">
        <v>0.15</v>
      </c>
      <c r="I4" t="s">
        <v>124</v>
      </c>
      <c r="J4" t="s">
        <v>125</v>
      </c>
    </row>
    <row r="5" spans="1:12" x14ac:dyDescent="0.25">
      <c r="A5" t="s">
        <v>126</v>
      </c>
      <c r="E5" s="1" t="s">
        <v>127</v>
      </c>
      <c r="G5" s="2" t="s">
        <v>128</v>
      </c>
      <c r="H5" s="4">
        <v>0.7</v>
      </c>
      <c r="I5" t="s">
        <v>129</v>
      </c>
      <c r="J5" t="s">
        <v>130</v>
      </c>
    </row>
    <row r="6" spans="1:12" x14ac:dyDescent="0.25">
      <c r="E6" s="1" t="s">
        <v>131</v>
      </c>
      <c r="G6" s="2" t="s">
        <v>132</v>
      </c>
      <c r="H6" s="4">
        <v>0.3</v>
      </c>
      <c r="J6" t="s">
        <v>133</v>
      </c>
    </row>
    <row r="7" spans="1:12" x14ac:dyDescent="0.25">
      <c r="E7" s="1" t="s">
        <v>134</v>
      </c>
      <c r="G7" s="2" t="s">
        <v>107</v>
      </c>
    </row>
    <row r="8" spans="1:12" x14ac:dyDescent="0.25">
      <c r="E8" s="1" t="s">
        <v>135</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8" ma:contentTypeDescription="Crear nuevo documento." ma:contentTypeScope="" ma:versionID="02a045fa9e491c6c435a8e5b9f38e795">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7aeaf3e32f71881773b242e8710cb398"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64D33B-784F-4592-9F54-7AB9CEB307A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DD9C5EC-1F33-43B2-A0DD-F28B46A32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F1620F-6882-40C1-983B-03FDDC7032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DIAZ MONTENEGRO, MARIA TATIANA (ALLIANZ COLOMBIA)</cp:lastModifiedBy>
  <cp:revision/>
  <dcterms:created xsi:type="dcterms:W3CDTF">2020-12-07T14:41:17Z</dcterms:created>
  <dcterms:modified xsi:type="dcterms:W3CDTF">2023-10-24T22:29:34Z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ContentTypeId">
    <vt:lpwstr>0x0101002C92A54D8AB3014FADD0201C99992F62</vt:lpwstr>
  </property>
  <property fmtid="{D5CDD505-2E9C-101B-9397-08002B2CF9AE}" pid="24" name="MSIP_Label_863bc15e-e7bf-41c1-bdb3-03882d8a2e2c_Enabled">
    <vt:lpwstr>true</vt:lpwstr>
  </property>
  <property fmtid="{D5CDD505-2E9C-101B-9397-08002B2CF9AE}" pid="25" name="MSIP_Label_863bc15e-e7bf-41c1-bdb3-03882d8a2e2c_SetDate">
    <vt:lpwstr>2023-10-24T22:29:34Z</vt:lpwstr>
  </property>
  <property fmtid="{D5CDD505-2E9C-101B-9397-08002B2CF9AE}" pid="26" name="MSIP_Label_863bc15e-e7bf-41c1-bdb3-03882d8a2e2c_Method">
    <vt:lpwstr>Privileged</vt:lpwstr>
  </property>
  <property fmtid="{D5CDD505-2E9C-101B-9397-08002B2CF9AE}" pid="27" name="MSIP_Label_863bc15e-e7bf-41c1-bdb3-03882d8a2e2c_Name">
    <vt:lpwstr>863bc15e-e7bf-41c1-bdb3-03882d8a2e2c</vt:lpwstr>
  </property>
  <property fmtid="{D5CDD505-2E9C-101B-9397-08002B2CF9AE}" pid="28" name="MSIP_Label_863bc15e-e7bf-41c1-bdb3-03882d8a2e2c_SiteId">
    <vt:lpwstr>6e06e42d-6925-47c6-b9e7-9581c7ca302a</vt:lpwstr>
  </property>
  <property fmtid="{D5CDD505-2E9C-101B-9397-08002B2CF9AE}" pid="29" name="MSIP_Label_863bc15e-e7bf-41c1-bdb3-03882d8a2e2c_ActionId">
    <vt:lpwstr>d98ae27b-800c-4108-9dfc-eb1ee7d7526e</vt:lpwstr>
  </property>
  <property fmtid="{D5CDD505-2E9C-101B-9397-08002B2CF9AE}" pid="30" name="MSIP_Label_863bc15e-e7bf-41c1-bdb3-03882d8a2e2c_ContentBits">
    <vt:lpwstr>1</vt:lpwstr>
  </property>
</Properties>
</file>