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Omar de Jesús Duque/"/>
    </mc:Choice>
  </mc:AlternateContent>
  <xr:revisionPtr revIDLastSave="0" documentId="8_{8EC2D567-5827-4A4D-BC53-03D72158384F}" xr6:coauthVersionLast="47" xr6:coauthVersionMax="47" xr10:uidLastSave="{00000000-0000-0000-0000-000000000000}"/>
  <bookViews>
    <workbookView xWindow="-120" yWindow="-120" windowWidth="19440" windowHeight="14880" activeTab="4"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<sst xmlns="http://schemas.openxmlformats.org/spreadsheetml/2006/main" count="251" uniqueCount="176">
  <si>
    <t>SOLICITUD DE ANTECEDENTES -ABOGADO EXTERNO-</t>
  </si>
  <si>
    <t>Radicado(23 digitos)</t>
  </si>
  <si>
    <r>
      <t>66001-40-03-004-</t>
    </r>
    <r>
      <rPr>
        <b/>
        <sz val="11"/>
        <color theme="1"/>
        <rFont val="Calibri"/>
        <family val="2"/>
        <scheme val="minor"/>
      </rPr>
      <t>2022-00880-</t>
    </r>
    <r>
      <rPr>
        <sz val="11"/>
        <color theme="1"/>
        <rFont val="Calibri"/>
        <family val="2"/>
        <scheme val="minor"/>
      </rPr>
      <t>00</t>
    </r>
  </si>
  <si>
    <t>Juzgado</t>
  </si>
  <si>
    <t>JUZGADO CUARTO CIVIL MUNICIPAL DE PEREIRA</t>
  </si>
  <si>
    <t>Demandados</t>
  </si>
  <si>
    <r>
      <rPr>
        <b/>
        <sz val="11"/>
        <color theme="1"/>
        <rFont val="Calibri"/>
        <family val="2"/>
        <scheme val="minor"/>
      </rPr>
      <t>1. ALLIANZ SEGUROS S.A.</t>
    </r>
    <r>
      <rPr>
        <sz val="11"/>
        <color theme="1"/>
        <rFont val="Calibri"/>
        <family val="2"/>
        <scheme val="minor"/>
      </rPr>
      <t xml:space="preserve"> (ASEGURADORA vehículo IFN152)
</t>
    </r>
    <r>
      <rPr>
        <b/>
        <sz val="11"/>
        <color theme="1"/>
        <rFont val="Calibri"/>
        <family val="2"/>
        <scheme val="minor"/>
      </rPr>
      <t>2. JAVIER SANABRIA MEJIA,</t>
    </r>
    <r>
      <rPr>
        <sz val="11"/>
        <color theme="1"/>
        <rFont val="Calibri"/>
        <family val="2"/>
        <scheme val="minor"/>
      </rPr>
      <t xml:space="preserve"> C.C. No. 16.073.117 (PROPIETARIO vehículo IFN152 asegurado con Allianz).
</t>
    </r>
    <r>
      <rPr>
        <b/>
        <sz val="11"/>
        <color theme="1"/>
        <rFont val="Calibri"/>
        <family val="2"/>
        <scheme val="minor"/>
      </rPr>
      <t>3. MARIO SANABRIA TAPIAS,</t>
    </r>
    <r>
      <rPr>
        <sz val="11"/>
        <color theme="1"/>
        <rFont val="Calibri"/>
        <family val="2"/>
        <scheme val="minor"/>
      </rPr>
      <t xml:space="preserve"> C.C. No. 19.079.964(CONDUCTOR vehículo IFN152 asegurado con Allianz), 
</t>
    </r>
    <r>
      <rPr>
        <b/>
        <sz val="11"/>
        <color theme="1"/>
        <rFont val="Calibri"/>
        <family val="2"/>
        <scheme val="minor"/>
      </rPr>
      <t>4. EDGAR ROJAS ALVARADO</t>
    </r>
    <r>
      <rPr>
        <sz val="11"/>
        <color theme="1"/>
        <rFont val="Calibri"/>
        <family val="2"/>
        <scheme val="minor"/>
      </rPr>
      <t xml:space="preserve">, C.C. No. 80.400.631 (PROPIETARIO vehículo EYY134 asegurado con Seguros del Estado)
</t>
    </r>
    <r>
      <rPr>
        <b/>
        <sz val="11"/>
        <color theme="1"/>
        <rFont val="Calibri"/>
        <family val="2"/>
        <scheme val="minor"/>
      </rPr>
      <t xml:space="preserve">5. EDILBERTO PINILLA PEREZ, </t>
    </r>
    <r>
      <rPr>
        <sz val="11"/>
        <color theme="1"/>
        <rFont val="Calibri"/>
        <family val="2"/>
        <scheme val="minor"/>
      </rPr>
      <t xml:space="preserve">C.C. No. 11.305.810. (CONDUCTOR vehículo EYY134 asegurado con Seguros del Estado).
</t>
    </r>
    <r>
      <rPr>
        <b/>
        <sz val="11"/>
        <color theme="1"/>
        <rFont val="Calibri"/>
        <family val="2"/>
        <scheme val="minor"/>
      </rPr>
      <t xml:space="preserve">6. SEGUROS DEL ESTADO S.A. </t>
    </r>
    <r>
      <rPr>
        <sz val="11"/>
        <color theme="1"/>
        <rFont val="Calibri"/>
        <family val="2"/>
        <scheme val="minor"/>
      </rPr>
      <t xml:space="preserve">NIT 860.009.578-9 (ASEGURADORA vehículo EYY134)
</t>
    </r>
    <r>
      <rPr>
        <b/>
        <sz val="11"/>
        <color theme="1"/>
        <rFont val="Calibri"/>
        <family val="2"/>
        <scheme val="minor"/>
      </rPr>
      <t>7.VELOTAX LTDA</t>
    </r>
    <r>
      <rPr>
        <sz val="11"/>
        <color theme="1"/>
        <rFont val="Calibri"/>
        <family val="2"/>
        <scheme val="minor"/>
      </rPr>
      <t xml:space="preserve"> (AFILIADORA vehículo EYY134), NIT 890.700.189-6.</t>
    </r>
  </si>
  <si>
    <t xml:space="preserve">Demandante </t>
  </si>
  <si>
    <t xml:space="preserve">OMAR DE JESUS DUQUE AMAYA </t>
  </si>
  <si>
    <t>Tipo de vinculacion compañía</t>
  </si>
  <si>
    <t>DEMANDA DIRECTA</t>
  </si>
  <si>
    <t xml:space="preserve">Tipo de perjucio </t>
  </si>
  <si>
    <t>RCE DAÑOS MATERIALES</t>
  </si>
  <si>
    <t>INTERVINIENTE -Nombre de lesionado o muerto (s) del proceso</t>
  </si>
  <si>
    <t>N/A</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</si>
  <si>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</si>
  <si>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</si>
  <si>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</si>
  <si>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</si>
  <si>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</si>
  <si>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</si>
  <si>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</si>
  <si>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</si>
  <si>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</si>
  <si>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Ocupado - Autonomo</t>
  </si>
  <si>
    <t xml:space="preserve">Profesion </t>
  </si>
  <si>
    <t xml:space="preserve">Ingresos Netos </t>
  </si>
  <si>
    <t>Numero de Lesionados y/o fallecidos  según IPAT</t>
  </si>
  <si>
    <t xml:space="preserve">Condicion </t>
  </si>
  <si>
    <t>Ocupante vehículo</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</si>
  <si>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</si>
  <si>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</si>
  <si>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</si>
  <si>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</si>
  <si>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 xml:space="preserve">1. El día 14 de marzo del 2020, en la vía Armenia Pereira kilómetro 28+950, el vehículo de placas IFN-152, de propiedad del señor JAVIER SANABRIA MEJIA y conducido por el señor MARIO SANABRIA TAPIAS, golpeó intempestivamente, la parte trasera del vehículo de placas PFL - 579 de propiedad del señor Omar de Jesús Duque, estando este en movimiento.
2. La colisión entre los vehículos antes mencionados, se presentó debido a que el vehículo tipo bus de servicio público, de placas EYY-134 afiliado a la empresa Velotax de propiedad del señor Edgar Rojas Alvarado y conducido por Edilberto Pinilla Pérez, golpeó al vehículo de placa IFN-152, y este finalmente golpeó en la parte trasera el vehículo de placa PFL-579 de propiedad del demandante. 
3. El IPAT establece como hipótesis del accidente la causal 121 -No mantener la distancia, atribuida al vehículo de placa IFN-152  y al vehículo de servicio público de placa EYY-134, por otro lado endilga la causal 119 – frenar bruscamente, atribuida al vehículo de placa PFL-579, de propiedad del demandante.
4. EL accionnate, dentro del escrito de la demanda, manifiesta haber formulado reclamación a la compañía Allianz Seguros S.A., por los hechos del litigio. Por lo sucedió, el accionante reclama unos perjuicios de índole material, por la suma de $11.014.500
</t>
  </si>
  <si>
    <t>Asegurado</t>
  </si>
  <si>
    <t>JAVIER SANABRIA MEJIA</t>
  </si>
  <si>
    <t>Nit Asegurado</t>
  </si>
  <si>
    <t>Placa vehículo asegurado (si aplica)</t>
  </si>
  <si>
    <t>IFN-152</t>
  </si>
  <si>
    <t>No. Póliza vinculada</t>
  </si>
  <si>
    <t>SE DESCONOCE</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</si>
  <si>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</si>
  <si>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</si>
  <si>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</si>
  <si>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</si>
  <si>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</si>
  <si>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90519515-APJ32135</t>
  </si>
  <si>
    <t>Demandado</t>
  </si>
  <si>
    <t>INTERVINIENTE</t>
  </si>
  <si>
    <t>PÓLIZA</t>
  </si>
  <si>
    <t>022029233 / 0</t>
  </si>
  <si>
    <t>AMPARO A AFECTAR</t>
  </si>
  <si>
    <t>RCE HOMICIDIO-LESION</t>
  </si>
  <si>
    <t>VALOR ASEGURADO</t>
  </si>
  <si>
    <t>DEDUCIBLE</t>
  </si>
  <si>
    <t>MODALIDAD</t>
  </si>
  <si>
    <t>OCURRENCIA</t>
  </si>
  <si>
    <t xml:space="preserve">VIGENCIA </t>
  </si>
  <si>
    <t>01/01/2020 hasta las 24:00 horas del 31/12/2020.</t>
  </si>
  <si>
    <t xml:space="preserve">SINIESTRO DENTRO DE LA VIGENCIA? </t>
  </si>
  <si>
    <t>SI</t>
  </si>
  <si>
    <t>CARTERA A DÍA</t>
  </si>
  <si>
    <t>COASEGURO</t>
  </si>
  <si>
    <t xml:space="preserve">ASEGURADORAS  </t>
  </si>
  <si>
    <t xml:space="preserve">% DE PARTICIPACION </t>
  </si>
  <si>
    <t>ALLIANZ</t>
  </si>
  <si>
    <t>REASEGURO- SUPERA LOS $500M-</t>
  </si>
  <si>
    <t>NO</t>
  </si>
  <si>
    <t>LARGE GLOSSES</t>
  </si>
  <si>
    <t>MOTIVO DE LA DEMANDA</t>
  </si>
  <si>
    <t xml:space="preserve">Objetado por la Compañía </t>
  </si>
  <si>
    <t xml:space="preserve">OFRECIENTO AUTOS </t>
  </si>
  <si>
    <t>OFRECIENTO VALOR</t>
  </si>
  <si>
    <t xml:space="preserve">RECOSTRUCCION ACCIDENTE </t>
  </si>
  <si>
    <t>EXCEPCIONES PROPUESTAS COMPAÑÍA</t>
  </si>
  <si>
    <t>• La cobertura otorgada por la póliza se circunscribe a los términos de su clausulado.</t>
  </si>
  <si>
    <t>X</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</si>
  <si>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</si>
  <si>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</si>
  <si>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</si>
  <si>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</si>
  <si>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</si>
  <si>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</si>
  <si>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</si>
  <si>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</si>
  <si>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</si>
  <si>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</si>
  <si>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</si>
  <si>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</si>
  <si>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</si>
  <si>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</si>
  <si>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</si>
  <si>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</si>
  <si>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</si>
  <si>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</si>
  <si>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</si>
  <si>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</si>
  <si>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</si>
  <si>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</si>
  <si>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</si>
  <si>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</si>
  <si>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</si>
  <si>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</si>
  <si>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</si>
  <si>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</si>
  <si>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</si>
  <si>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</si>
  <si>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</si>
  <si>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</si>
  <si>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</si>
  <si>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</si>
  <si>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Daño a la Salud que podría interpretarse como daño a la vida de relación</t>
  </si>
  <si>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</si>
  <si>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</si>
  <si>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</si>
  <si>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</si>
  <si>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</si>
  <si>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</si>
  <si>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</si>
  <si>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</si>
  <si>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</si>
  <si>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</si>
  <si>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</si>
  <si>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</si>
  <si>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</si>
  <si>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</si>
  <si>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</si>
  <si>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</si>
  <si>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</si>
  <si>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</si>
  <si>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</si>
  <si>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</si>
  <si>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</si>
  <si>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LLAMADA EN GARANTIA</t>
  </si>
  <si>
    <t xml:space="preserve">RCE LESIONES </t>
  </si>
  <si>
    <t xml:space="preserve">SI </t>
  </si>
  <si>
    <t>CEDIDO</t>
  </si>
  <si>
    <t>FACULTATIVO</t>
  </si>
  <si>
    <t>REMOTO</t>
  </si>
  <si>
    <t xml:space="preserve">Ocupado-trabajador cuenta ajena </t>
  </si>
  <si>
    <t xml:space="preserve">Ciclista </t>
  </si>
  <si>
    <t>RCE HOMICIDIO</t>
  </si>
  <si>
    <t>CLAIMS MADE</t>
  </si>
  <si>
    <t>ACEPTADO</t>
  </si>
  <si>
    <t>AUTOMATICO</t>
  </si>
  <si>
    <t>Pretensiones elevadas- reclamación Compañía</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</si>
  <si>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</si>
  <si>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</si>
  <si>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</si>
  <si>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</si>
  <si>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</si>
  <si>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</si>
  <si>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</si>
  <si>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</si>
  <si>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</si>
  <si>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</si>
  <si>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</si>
  <si>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</si>
  <si>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</si>
  <si>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</si>
  <si>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</si>
  <si>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</si>
  <si>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</si>
  <si>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</si>
  <si>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</si>
  <si>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</si>
  <si>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</si>
  <si>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</si>
  <si>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</si>
  <si>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r>
      <t xml:space="preserve">INDIQUE LA PLACA- </t>
    </r>
    <r>
      <rPr>
        <sz val="11"/>
        <color rgb="FFFF0000"/>
        <rFont val="Calibri"/>
        <family val="2"/>
        <scheme val="minor"/>
      </rPr>
      <t>PFL-579</t>
    </r>
  </si>
  <si>
    <t xml:space="preserve">1. INEXISTENCIA DE MEDIOS DE PRUEBA QUE PERMITAN ENDILGAR RESPONSABILIDAD CIVIL EN CABEZA DE LOS DEMANDADOS
2. NO SE ACREDITAN LOS ELEMENTOS ESTRUCTURALES DE LA RESPONSABILIDAD CIVIL EXTRACONTRACTUAL QUE SE PRETENDE ENDILGAR A LOS DEMANDADOS POR LA CONFIGURACIÓN DEL HECHO EXCLUSIVO DE LA VÍCTIMA
3. REDUCCIÓN DE LA EVENTUAL INDEMNIZACIÓN POR LA CONCURRENCIA DE ACTIVIDADES PELIGROSAS
4. IMPROCEDENCIA, FALTA DE MEDIO DE PRUEBA E INDEBIDA CUANTIFICACIÓN DEL SUPUESTO LUCRO CESANTE QUE PRETENDE EL SEÑOR OMAR DE JESÚS DUQUE AMAYA
5. INEXISTENCIA DE OBLIGACIÓN DE INDEMNIZAR A CARGO DE  ALLIANZ SEGUROS S.A., DEBIDO A QUE NO SE HA CUMPLIDO CON LA ACREDITACIÓN DE LOS PRESUPUESTOS DEL ART. 1077 DEL C. Co.
6. EL SEGURO CONTENIDO EN LA PÓLIZA No. 022029233/0 EMITIDA POR LA COMPAÑÍA ALLIANZ SEGUROS S.A., ES DE CARÁCTER MERAMENTE INDEMNIZATORIO
7. EN TODO CASO NO SE PODRÁ SOBREPASAR EL LÍMITE ASEGURADO DE LA PÓLIZA DE SEGUROS R.C.E. No. 022029233/0 EMITIDA POR ALLIANZ SEGUROS S.A.
8. RIESGOS EXPRESAMENTE EXCLUIDOS EN LA PÓLIZA No. 022029233/0 EMITIDA POR ALLIANZ SEGUROS S.A.
9. INEXISTENCIA DE SOLIDARIDAD ENTRE ALLIANZ SEGUROS S.A. Y LOS CODEMANDADOS
10. PRESCRIPCIÓN DE LAS ACCIONES DERIVADAS DEL CONTRATO DE SEGURO
11. GENÉRICA O INNOMINADA Y OTRAS 
</t>
  </si>
  <si>
    <t xml:space="preserve">La contingencia se califica como PROBABLE toda vez que la Póliza Seguro de Automóviles Livianos No. 022029233/0 presta cobertura, además, la responsabilidad del asegurado está acreditada.
Lo primero que debe indicarse es que los hechos del 14 de marzo del 2020 ocurrieron dentro de la vigencia del contrato que va desde el 01 de enero del 2020 hasta el 31 de diciembre del 2020, y que esta ampara la responsabilidad civil extracontractual derivada de la conducción del vehículo de placa IFN152, pretensión que se endilga al asegurado en la demanda. 
Lo anteriormente esgrimido debe ser analizado de manera conjunta con el estudio de la responsabilidad del asegurado, toda vez que la misma está plenamente acreditada, por las siguientes razones: (i) El IPAT establece participación en los hechos al conductor del vehículo asegurado con la hipótesis 121 “no mantener la distancia de seguridad”; en efecto, el vehículo asegurado no tenía la distancia prudente y requerida, y de haberlo hecho se podría haber evitado la colisión, o realizar alguna maniobra con el fin de reducir el impacto y los daños materiales causados. (ii) Dentro del mismo IPAT se codifica la causal 119 “frenar bruscamente”, al vehículo del accionante. (iii) Revisado el bosquejo topográfico del mismo IPAT se corroboran las hipótesis, pues de acuerdo con las posiciones finales de los vehículos, se observa que el automotor del demandante es impactado directamente en la parte trasera por el vehículo asegurado de placa IFN152, quien a su vez fue impactado en la parte trasera por el vehículo de placa EYY134. (iv) Por lo anterior, en la contestación se alegó la concurrencia de culpas, por la participación de ambos actores viales en la ejecución de una actividad peligrosa, esto con la finalidad de obtener una reducción en la indemnización. (vii) La conducción de vehículos ha sido catalogada como una actividad peligrosa de acuerdo al artículo 2356 del Código Civil, es decir, la culpa de la persona que causó el hecho dañoso se presume y, por lo tanto, sólo puede exonerarse de responsabilidad demostrando (para el caso en concreto), el hecho exclusivo y determinante de la víctima, sin embargo, en este caso no se configura un eximente que exonere totalmente a la pasiva, luego que de lo que se observa en el IPAT, única prueba documental por el momento, la culpa es compartida entre todos los actores viales. 
Todo lo anterior sin perjuicio del carácter contingente del proceso.
</t>
  </si>
  <si>
    <t xml:space="preserve">Como liquidación objetiva de perjuicios se tiene la suma de $8.374.500, valor al que se llegó de la siguiente manera: 
Lucro cesante: $379.500. Dentro del lucro cesante, se reconocerá el concepto pagado por el señor Omar de Jesús Duque ante la Cámara de Comercio de Pereira, con la finalidad de que se realizara la audiencia de conciliación, suma cuyo pago se probó con los recibos adosados al expediente. Respecto de las suma reclamada por el supuesto gasto de transporte, cabe destacar que:  (i) no hay prueba cierta, idónea y contundente de que el señor Omar Duque Amaya haya incurrido en el gasto económico de $30.000 pesos diarios, durante 88 días, por concepto de transporte; (ii) para la fecha en la que ocurrió el presunto menoscabo, empezaba a regir la restricción de movilidad relacionada con la emergencia Sanitaria del Covid-19, misma que estuvo vigente hasta el mes de junio del 2020; (iii) el único medio con el cual se pretende demostrar tal afectación económica, es una declaración extrajuicio, documento que no es prueba idónea para acreditar los dineros que presuntamente salieron del demandante, toda vez que en la misma no se puede establecer siquiera qué relación tiene el declarante con los hechos o el gasto patrimonial argüido.
Daño Emergente: $7.995.000. Resulta importante destacar lo siguiente: (i) Se observa dentro del expediente un documento denominado “relación de trabajos realizados”, en el cual se hace una relación de gastos por repuestos y mano de obra pagada por el demandante para la reparación del vehículo de su propiedad; (ii) dentro de los antecedentes que reposan en la compañía, hay una cotización emitida por AUDATEX, la cual estableció que el valor del arreglo integral del vehículo de placa PFL-579, de marca Chevrolet, ascendía a $8.204.046 donde se incluyó los repuestos requeridos por el vehículo, la mano de obra y la pintura, siendo este último un valor superior al reclamado por el señor Omar de Jesús Duque, por lo que se tomará el solicitado por el actor; (iii) en las fotografías que reposan dentro de la reclamación y la demanda, así como en la descripción de daños del IPAT, se observan los tres vehículos involucrados en el accidente, y los daños materiales causados al vehículo de propiedad del señor Duque Amaya. En ese entendido, se reconoce por concepto de daño emergente, la suma reclamada en la demanda por los daños materiales causados al vehículo del actor.
Sobre los valores anteriores, será preciso disminuir un porcentaje, en atención a la participación de la víctima en el evento. Se considera objetivamente que, por la dinámica del accidente, a la víctima le sería atribuido un 40% mientras que a la pasiva el 60% restante. 
Deducible: para el amparo de Responsabilidad Civil Extracontractual no se pactó deducible.
</t>
  </si>
  <si>
    <t>El IPAT establece participación en los hechos al conductor del vehículo asegurado con la hipótesis 121 “no mantener la distancia de seguridad”; en efecto, el vehículo asegurado no tenía la distancia prudente y requerida, y de haberlo hecho se podría haber evitado la colisión, o realizar alguna maniobra con el fin de reducir el impacto y los daños materiales causados. (ii) Dentro del mismo IPAT se codifica la causal 119 “frenar bruscamente”, al vehículo del accionante. (iii) Revisado el bosquejo topográfico del mismo IPAT se corroboran las hipótesis, pues de acuerdo con las posiciones finales de los vehículos, se observa que el automotor del demandante es impactado directamente en la parte trasera por el vehículo asegurado de placa IFN152, quien a su vez fue impactado en la parte trasera por el vehículo de placa EYY134</t>
  </si>
  <si>
    <t>SOLO DAÑOS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</si>
</sst>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14" fontId="0" fillId="0" borderId="1" xfId="0" applyNumberFormat="1" applyBorder="1" applyAlignment="1">
      <alignment horizontal="justify" vertical="top"/>
    </xf>
    <xf numFmtId="3" fontId="0" fillId="7" borderId="1" xfId="0" applyNumberFormat="1" applyFill="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7" borderId="1" xfId="0" applyNumberFormat="1" applyFill="1" applyBorder="1" applyAlignment="1">
      <alignment horizontal="justify" vertical="top" wrapText="1"/>
    </xf>
    <xf numFmtId="0" fontId="7" fillId="0" borderId="1" xfId="3"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2433171</xdr:colOff>
      <xdr:row>74</xdr:row>
      <xdr:rowOff>59990</xdr:rowOff>
    </xdr:to>
    <xdr:pic>
      <xdr:nvPicPr>
        <xdr:cNvPr id="2" name="Imagen 1">
          <a:extLst>
            <a:ext uri="{FF2B5EF4-FFF2-40B4-BE49-F238E27FC236}">
              <a16:creationId xmlns:a16="http://schemas.microsoft.com/office/drawing/2014/main" id="{6329842D-1F61-C62B-7669-E6FF6241CA34}"/>
            </a:ext>
          </a:extLst>
        </xdr:cNvPr>
        <xdr:cNvPicPr>
          <a:picLocks noChangeAspect="1"/>
        </xdr:cNvPicPr>
      </xdr:nvPicPr>
      <xdr:blipFill>
        <a:blip xmlns:r="http://schemas.openxmlformats.org/officeDocument/2006/relationships" r:embed="rId1"/>
        <a:stretch>
          <a:fillRect/>
        </a:stretch>
      </xdr:blipFill>
      <xdr:spPr>
        <a:xfrm>
          <a:off x="0" y="9312729"/>
          <a:ext cx="8180828" cy="45013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mardu04@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2" zoomScaleNormal="100" workbookViewId="0">
      <selection activeCell="B25" sqref="B25:C27"/>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5" t="s">
        <v>0</v>
      </c>
      <c r="B1" s="45"/>
      <c r="C1" s="45"/>
    </row>
    <row r="2" spans="1:3" x14ac:dyDescent="0.25">
      <c r="A2" s="5" t="s">
        <v>1</v>
      </c>
      <c r="B2" s="52" t="s">
        <v>2</v>
      </c>
      <c r="C2" s="53"/>
    </row>
    <row r="3" spans="1:3" x14ac:dyDescent="0.25">
      <c r="A3" s="5" t="s">
        <v>3</v>
      </c>
      <c r="B3" s="48" t="s">
        <v>4</v>
      </c>
      <c r="C3" s="49"/>
    </row>
    <row r="4" spans="1:3" ht="173.25" customHeight="1" x14ac:dyDescent="0.25">
      <c r="A4" s="5" t="s">
        <v>5</v>
      </c>
      <c r="B4" s="54" t="s">
        <v>6</v>
      </c>
      <c r="C4" s="49"/>
    </row>
    <row r="5" spans="1:3" ht="21" customHeight="1" x14ac:dyDescent="0.25">
      <c r="A5" s="5" t="s">
        <v>7</v>
      </c>
      <c r="B5" s="48" t="s">
        <v>8</v>
      </c>
      <c r="C5" s="49"/>
    </row>
    <row r="6" spans="1:3" x14ac:dyDescent="0.25">
      <c r="A6" s="5" t="s">
        <v>9</v>
      </c>
      <c r="B6" s="46" t="s">
        <v>10</v>
      </c>
      <c r="C6" s="46"/>
    </row>
    <row r="7" spans="1:3" x14ac:dyDescent="0.25">
      <c r="A7" s="27" t="s">
        <v>11</v>
      </c>
      <c r="B7" s="48" t="s">
        <v>12</v>
      </c>
      <c r="C7" s="49"/>
    </row>
    <row r="8" spans="1:3" ht="33" customHeight="1" x14ac:dyDescent="0.25">
      <c r="A8" s="28" t="s">
        <v>13</v>
      </c>
      <c r="B8" s="46" t="s">
        <v>14</v>
      </c>
      <c r="C8" s="46"/>
    </row>
    <row r="9" spans="1:3" x14ac:dyDescent="0.25">
      <c r="A9" s="28" t="s">
        <v>15</v>
      </c>
      <c r="B9" s="56" t="s">
        <v>14</v>
      </c>
      <c r="C9" s="46"/>
    </row>
    <row r="10" spans="1:3" x14ac:dyDescent="0.25">
      <c r="A10" s="28" t="s">
        <v>16</v>
      </c>
      <c r="B10" s="47" t="s">
        <v>14</v>
      </c>
      <c r="C10" s="47"/>
    </row>
    <row r="11" spans="1:3" ht="18" customHeight="1" x14ac:dyDescent="0.25">
      <c r="A11" s="29" t="s">
        <v>17</v>
      </c>
      <c r="B11" s="47" t="s">
        <v>14</v>
      </c>
      <c r="C11" s="47"/>
    </row>
    <row r="12" spans="1:3" ht="22.5" customHeight="1" x14ac:dyDescent="0.25">
      <c r="A12" s="5" t="s">
        <v>18</v>
      </c>
      <c r="B12" s="64" t="s">
        <v>14</v>
      </c>
      <c r="C12" s="47"/>
    </row>
    <row r="13" spans="1:3" x14ac:dyDescent="0.25">
      <c r="A13" s="5" t="s">
        <v>19</v>
      </c>
      <c r="B13" s="46" t="s">
        <v>14</v>
      </c>
      <c r="C13" s="46"/>
    </row>
    <row r="14" spans="1:3" x14ac:dyDescent="0.25">
      <c r="A14" s="5" t="s">
        <v>20</v>
      </c>
      <c r="B14" s="57" t="s">
        <v>14</v>
      </c>
      <c r="C14" s="46"/>
    </row>
    <row r="15" spans="1:3" x14ac:dyDescent="0.25">
      <c r="A15" s="5" t="s">
        <v>21</v>
      </c>
      <c r="B15" s="46" t="s">
        <v>14</v>
      </c>
      <c r="C15" s="46"/>
    </row>
    <row r="16" spans="1:3" x14ac:dyDescent="0.25">
      <c r="A16" s="5" t="s">
        <v>22</v>
      </c>
      <c r="B16" s="46" t="s">
        <v>14</v>
      </c>
      <c r="C16" s="46"/>
    </row>
    <row r="17" spans="1:3" ht="15" customHeight="1" x14ac:dyDescent="0.25">
      <c r="A17" s="5" t="s">
        <v>23</v>
      </c>
      <c r="B17" s="47" t="s">
        <v>24</v>
      </c>
      <c r="C17" s="47"/>
    </row>
    <row r="18" spans="1:3" x14ac:dyDescent="0.25">
      <c r="A18" s="5" t="s">
        <v>25</v>
      </c>
      <c r="B18" s="47" t="s">
        <v>14</v>
      </c>
      <c r="C18" s="47"/>
    </row>
    <row r="19" spans="1:3" ht="18.75" customHeight="1" x14ac:dyDescent="0.25">
      <c r="A19" s="5" t="s">
        <v>26</v>
      </c>
      <c r="B19" s="50" t="s">
        <v>14</v>
      </c>
      <c r="C19" s="51"/>
    </row>
    <row r="20" spans="1:3" x14ac:dyDescent="0.25">
      <c r="A20" s="5" t="s">
        <v>27</v>
      </c>
      <c r="B20" s="46">
        <v>0</v>
      </c>
      <c r="C20" s="46"/>
    </row>
    <row r="21" spans="1:3" ht="17.25" customHeight="1" x14ac:dyDescent="0.25">
      <c r="A21" s="5" t="s">
        <v>28</v>
      </c>
      <c r="B21" s="47" t="s">
        <v>29</v>
      </c>
      <c r="C21" s="47"/>
    </row>
    <row r="22" spans="1:3" x14ac:dyDescent="0.25">
      <c r="A22" s="28" t="s">
        <v>30</v>
      </c>
      <c r="B22" s="63">
        <v>43904</v>
      </c>
      <c r="C22" s="61"/>
    </row>
    <row r="23" spans="1:3" x14ac:dyDescent="0.25">
      <c r="A23" s="28" t="s">
        <v>31</v>
      </c>
      <c r="B23" s="62">
        <v>44082</v>
      </c>
      <c r="C23" s="61"/>
    </row>
    <row r="24" spans="1:3" x14ac:dyDescent="0.25">
      <c r="A24" s="28" t="s">
        <v>32</v>
      </c>
      <c r="B24" s="62">
        <v>44186</v>
      </c>
      <c r="C24" s="61"/>
    </row>
    <row r="25" spans="1:3" x14ac:dyDescent="0.25">
      <c r="A25" s="55" t="s">
        <v>33</v>
      </c>
      <c r="B25" s="61" t="s">
        <v>34</v>
      </c>
      <c r="C25" s="44"/>
    </row>
    <row r="26" spans="1:3" x14ac:dyDescent="0.25">
      <c r="A26" s="55"/>
      <c r="B26" s="44"/>
      <c r="C26" s="44"/>
    </row>
    <row r="27" spans="1:3" ht="135.75" customHeight="1" x14ac:dyDescent="0.25">
      <c r="A27" s="55"/>
      <c r="B27" s="44"/>
      <c r="C27" s="44"/>
    </row>
    <row r="28" spans="1:3" x14ac:dyDescent="0.25">
      <c r="A28" s="28" t="s">
        <v>35</v>
      </c>
      <c r="B28" s="44" t="s">
        <v>36</v>
      </c>
      <c r="C28" s="44"/>
    </row>
    <row r="29" spans="1:3" x14ac:dyDescent="0.25">
      <c r="A29" s="28" t="s">
        <v>37</v>
      </c>
      <c r="B29" s="58">
        <v>16073117</v>
      </c>
      <c r="C29" s="44"/>
    </row>
    <row r="30" spans="1:3" x14ac:dyDescent="0.25">
      <c r="A30" s="28" t="s">
        <v>38</v>
      </c>
      <c r="B30" s="44" t="s">
        <v>39</v>
      </c>
      <c r="C30" s="44"/>
    </row>
    <row r="31" spans="1:3" x14ac:dyDescent="0.25">
      <c r="A31" s="28" t="s">
        <v>40</v>
      </c>
      <c r="B31" s="44" t="s">
        <v>41</v>
      </c>
      <c r="C31" s="44"/>
    </row>
    <row r="32" spans="1:3" x14ac:dyDescent="0.25">
      <c r="A32" s="28" t="s">
        <v>42</v>
      </c>
      <c r="B32" s="59">
        <v>44880</v>
      </c>
      <c r="C32" s="60"/>
    </row>
    <row r="33" spans="1:3" x14ac:dyDescent="0.25">
      <c r="A33" s="5" t="s">
        <v>43</v>
      </c>
      <c r="B33" s="57">
        <v>45245</v>
      </c>
      <c r="C33" s="57"/>
    </row>
    <row r="34" spans="1:3" ht="45" x14ac:dyDescent="0.25">
      <c r="A34" s="5" t="s">
        <v>44</v>
      </c>
      <c r="B34" s="57">
        <v>45257</v>
      </c>
      <c r="C34" s="46"/>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hyperlinks>
    <hyperlink ref="B12" r:id="rId1" display="omardu04@hotmail.com"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4" t="s">
        <v>45</v>
      </c>
      <c r="B1" s="84"/>
      <c r="C1" s="84"/>
    </row>
    <row r="2" spans="1:3" ht="15.75" customHeight="1" x14ac:dyDescent="0.25">
      <c r="A2" s="20" t="s">
        <v>46</v>
      </c>
      <c r="B2" s="74" t="s">
        <v>47</v>
      </c>
      <c r="C2" s="75"/>
    </row>
    <row r="3" spans="1:3" s="2" customFormat="1" x14ac:dyDescent="0.25">
      <c r="A3" s="5" t="s">
        <v>1</v>
      </c>
      <c r="B3" s="46" t="str">
        <f>'AUTOS  NOTA 322'!B2:C2</f>
        <v>66001-40-03-004-2022-00880-00</v>
      </c>
      <c r="C3" s="46"/>
    </row>
    <row r="4" spans="1:3" s="2" customFormat="1" x14ac:dyDescent="0.25">
      <c r="A4" s="5" t="s">
        <v>3</v>
      </c>
      <c r="B4" s="46" t="str">
        <f>'AUTOS  NOTA 322'!B3:C3</f>
        <v>JUZGADO CUARTO CIVIL MUNICIPAL DE PEREIRA</v>
      </c>
      <c r="C4" s="46"/>
    </row>
    <row r="5" spans="1:3" s="2" customFormat="1" x14ac:dyDescent="0.25">
      <c r="A5" s="5" t="s">
        <v>48</v>
      </c>
      <c r="B5" s="46" t="str">
        <f>'AUTOS  NOTA 322'!B4:C4</f>
        <v>1. ALLIANZ SEGUROS S.A. (ASEGURADORA vehículo IFN152)
2. JAVIER SANABRIA MEJIA, C.C. No. 16.073.117 (PROPIETARIO vehículo IFN152 asegurado con Allianz).
3. MARIO SANABRIA TAPIAS, C.C. No. 19.079.964(CONDUCTOR vehículo IFN152 asegurado con Allianz), 
4. EDGAR ROJAS ALVARADO, C.C. No. 80.400.631 (PROPIETARIO vehículo EYY134 asegurado con Seguros del Estado)
5. EDILBERTO PINILLA PEREZ, C.C. No. 11.305.810. (CONDUCTOR vehículo EYY134 asegurado con Seguros del Estado).
6. SEGUROS DEL ESTADO S.A. NIT 860.009.578-9 (ASEGURADORA vehículo EYY134)
7.VELOTAX LTDA (AFILIADORA vehículo EYY134), NIT 890.700.189-6.</v>
      </c>
      <c r="C5" s="46"/>
    </row>
    <row r="6" spans="1:3" s="2" customFormat="1" x14ac:dyDescent="0.25">
      <c r="A6" s="5" t="s">
        <v>7</v>
      </c>
      <c r="B6" s="46" t="str">
        <f>'AUTOS  NOTA 322'!B5:C5</f>
        <v xml:space="preserve">OMAR DE JESUS DUQUE AMAYA </v>
      </c>
      <c r="C6" s="46"/>
    </row>
    <row r="7" spans="1:3" s="2" customFormat="1" x14ac:dyDescent="0.25">
      <c r="A7" s="5" t="s">
        <v>9</v>
      </c>
      <c r="B7" s="46" t="str">
        <f>'AUTOS  NOTA 322'!B6:C6</f>
        <v>DEMANDA DIRECTA</v>
      </c>
      <c r="C7" s="46"/>
    </row>
    <row r="8" spans="1:3" s="2" customFormat="1" x14ac:dyDescent="0.25">
      <c r="A8" s="31" t="s">
        <v>49</v>
      </c>
      <c r="B8" s="46" t="str">
        <f>'AUTOS  NOTA 322'!B7:C8</f>
        <v>N/A</v>
      </c>
      <c r="C8" s="46"/>
    </row>
    <row r="9" spans="1:3" x14ac:dyDescent="0.25">
      <c r="A9" s="20" t="s">
        <v>50</v>
      </c>
      <c r="B9" s="46" t="s">
        <v>51</v>
      </c>
      <c r="C9" s="46"/>
    </row>
    <row r="10" spans="1:3" x14ac:dyDescent="0.25">
      <c r="A10" s="20" t="s">
        <v>52</v>
      </c>
      <c r="B10" s="46" t="s">
        <v>53</v>
      </c>
      <c r="C10" s="46"/>
    </row>
    <row r="11" spans="1:3" x14ac:dyDescent="0.25">
      <c r="A11" s="20" t="s">
        <v>54</v>
      </c>
      <c r="B11" s="67">
        <v>4000000000</v>
      </c>
      <c r="C11" s="68"/>
    </row>
    <row r="12" spans="1:3" x14ac:dyDescent="0.25">
      <c r="A12" s="20" t="s">
        <v>55</v>
      </c>
      <c r="B12" s="67">
        <v>0</v>
      </c>
      <c r="C12" s="68"/>
    </row>
    <row r="13" spans="1:3" x14ac:dyDescent="0.25">
      <c r="A13" s="20" t="s">
        <v>56</v>
      </c>
      <c r="B13" s="48" t="s">
        <v>57</v>
      </c>
      <c r="C13" s="49"/>
    </row>
    <row r="14" spans="1:3" x14ac:dyDescent="0.25">
      <c r="A14" s="20" t="s">
        <v>58</v>
      </c>
      <c r="B14" s="47" t="s">
        <v>59</v>
      </c>
      <c r="C14" s="46"/>
    </row>
    <row r="15" spans="1:3" x14ac:dyDescent="0.25">
      <c r="A15" s="20" t="s">
        <v>60</v>
      </c>
      <c r="B15" s="46" t="s">
        <v>61</v>
      </c>
      <c r="C15" s="46"/>
    </row>
    <row r="16" spans="1:3" x14ac:dyDescent="0.25">
      <c r="A16" s="20" t="s">
        <v>62</v>
      </c>
      <c r="B16" s="46" t="s">
        <v>61</v>
      </c>
      <c r="C16" s="46"/>
    </row>
    <row r="17" spans="1:3" x14ac:dyDescent="0.25">
      <c r="A17" s="71" t="s">
        <v>63</v>
      </c>
      <c r="B17" s="46"/>
      <c r="C17" s="46"/>
    </row>
    <row r="18" spans="1:3" x14ac:dyDescent="0.25">
      <c r="A18" s="72"/>
      <c r="B18" s="10" t="s">
        <v>64</v>
      </c>
      <c r="C18" s="10" t="s">
        <v>65</v>
      </c>
    </row>
    <row r="19" spans="1:3" x14ac:dyDescent="0.25">
      <c r="A19" s="72"/>
      <c r="B19" s="6" t="s">
        <v>66</v>
      </c>
      <c r="C19" s="6"/>
    </row>
    <row r="20" spans="1:3" x14ac:dyDescent="0.25">
      <c r="A20" s="72"/>
      <c r="B20" s="6"/>
      <c r="C20" s="6"/>
    </row>
    <row r="21" spans="1:3" x14ac:dyDescent="0.25">
      <c r="A21" s="73"/>
      <c r="B21" s="6"/>
      <c r="C21" s="6"/>
    </row>
    <row r="22" spans="1:3" x14ac:dyDescent="0.25">
      <c r="A22" s="20" t="s">
        <v>67</v>
      </c>
      <c r="B22" s="46" t="s">
        <v>68</v>
      </c>
      <c r="C22" s="46"/>
    </row>
    <row r="23" spans="1:3" x14ac:dyDescent="0.25">
      <c r="A23" s="20" t="s">
        <v>69</v>
      </c>
      <c r="B23" s="74" t="s">
        <v>68</v>
      </c>
      <c r="C23" s="75"/>
    </row>
    <row r="24" spans="1:3" x14ac:dyDescent="0.25">
      <c r="A24" s="20" t="s">
        <v>70</v>
      </c>
      <c r="B24" s="46" t="s">
        <v>71</v>
      </c>
      <c r="C24" s="46"/>
    </row>
    <row r="25" spans="1:3" x14ac:dyDescent="0.25">
      <c r="A25" s="20" t="s">
        <v>72</v>
      </c>
      <c r="B25" s="46" t="s">
        <v>68</v>
      </c>
      <c r="C25" s="46"/>
    </row>
    <row r="26" spans="1:3" x14ac:dyDescent="0.25">
      <c r="A26" s="20" t="s">
        <v>73</v>
      </c>
      <c r="B26" s="46">
        <v>0</v>
      </c>
      <c r="C26" s="46"/>
    </row>
    <row r="27" spans="1:3" x14ac:dyDescent="0.25">
      <c r="A27" s="19" t="s">
        <v>74</v>
      </c>
      <c r="B27" s="46" t="s">
        <v>68</v>
      </c>
      <c r="C27" s="46"/>
    </row>
    <row r="28" spans="1:3" x14ac:dyDescent="0.25">
      <c r="A28" s="76" t="s">
        <v>75</v>
      </c>
      <c r="B28" s="76"/>
      <c r="C28" s="76"/>
    </row>
    <row r="29" spans="1:3" x14ac:dyDescent="0.25">
      <c r="A29" s="69" t="s">
        <v>76</v>
      </c>
      <c r="B29" s="70"/>
      <c r="C29" s="11" t="s">
        <v>77</v>
      </c>
    </row>
    <row r="30" spans="1:3" x14ac:dyDescent="0.25">
      <c r="A30" s="69" t="s">
        <v>78</v>
      </c>
      <c r="B30" s="70"/>
      <c r="C30" s="11" t="s">
        <v>77</v>
      </c>
    </row>
    <row r="31" spans="1:3" x14ac:dyDescent="0.25">
      <c r="A31" s="69" t="s">
        <v>79</v>
      </c>
      <c r="B31" s="70"/>
      <c r="C31" s="12" t="s">
        <v>77</v>
      </c>
    </row>
    <row r="32" spans="1:3" x14ac:dyDescent="0.25">
      <c r="A32" s="69" t="s">
        <v>80</v>
      </c>
      <c r="B32" s="70"/>
      <c r="C32" s="11" t="s">
        <v>77</v>
      </c>
    </row>
    <row r="33" spans="1:3" x14ac:dyDescent="0.25">
      <c r="A33" s="69" t="s">
        <v>81</v>
      </c>
      <c r="B33" s="70"/>
      <c r="C33" s="11"/>
    </row>
    <row r="34" spans="1:3" x14ac:dyDescent="0.25">
      <c r="A34" s="69" t="s">
        <v>82</v>
      </c>
      <c r="B34" s="70"/>
      <c r="C34" s="13"/>
    </row>
    <row r="35" spans="1:3" x14ac:dyDescent="0.25">
      <c r="A35" s="65" t="s">
        <v>83</v>
      </c>
      <c r="B35" s="66"/>
      <c r="C35" s="14"/>
    </row>
    <row r="36" spans="1:3" x14ac:dyDescent="0.25">
      <c r="A36" s="65" t="s">
        <v>84</v>
      </c>
      <c r="B36" s="66"/>
      <c r="C36" s="15"/>
    </row>
    <row r="37" spans="1:3" x14ac:dyDescent="0.25">
      <c r="A37" s="77" t="s">
        <v>85</v>
      </c>
      <c r="B37" s="78"/>
      <c r="C37" s="15"/>
    </row>
    <row r="38" spans="1:3" x14ac:dyDescent="0.25">
      <c r="A38" s="79"/>
      <c r="B38" s="80"/>
      <c r="C38" s="15"/>
    </row>
    <row r="39" spans="1:3" x14ac:dyDescent="0.25">
      <c r="A39" s="81"/>
      <c r="B39" s="82"/>
      <c r="C39" s="15"/>
    </row>
    <row r="40" spans="1:3" x14ac:dyDescent="0.25">
      <c r="A40" s="83" t="s">
        <v>86</v>
      </c>
      <c r="B40" s="83"/>
      <c r="C40" s="83"/>
    </row>
    <row r="41" spans="1:3" x14ac:dyDescent="0.25">
      <c r="A41" s="17" t="s">
        <v>87</v>
      </c>
      <c r="B41" s="18"/>
      <c r="C41" s="15"/>
    </row>
    <row r="42" spans="1:3" x14ac:dyDescent="0.25">
      <c r="A42" s="65" t="s">
        <v>88</v>
      </c>
      <c r="B42" s="66"/>
      <c r="C42" s="15"/>
    </row>
    <row r="43" spans="1:3" x14ac:dyDescent="0.25">
      <c r="A43" s="65" t="s">
        <v>89</v>
      </c>
      <c r="B43" s="66"/>
      <c r="C43" s="15"/>
    </row>
    <row r="44" spans="1:3" x14ac:dyDescent="0.25">
      <c r="A44" s="17" t="s">
        <v>90</v>
      </c>
      <c r="B44" s="18"/>
      <c r="C44" s="15"/>
    </row>
    <row r="45" spans="1:3" x14ac:dyDescent="0.25">
      <c r="A45" s="17" t="s">
        <v>91</v>
      </c>
      <c r="B45" s="18"/>
      <c r="C45" s="15"/>
    </row>
    <row r="46" spans="1:3" x14ac:dyDescent="0.25">
      <c r="A46" s="65" t="s">
        <v>92</v>
      </c>
      <c r="B46" s="66"/>
      <c r="C46" s="15"/>
    </row>
    <row r="47" spans="1:3" x14ac:dyDescent="0.25">
      <c r="A47" s="17" t="s">
        <v>93</v>
      </c>
      <c r="B47" s="16"/>
      <c r="C47" s="15"/>
    </row>
    <row r="48" spans="1:3" x14ac:dyDescent="0.25">
      <c r="A48" s="65" t="s">
        <v>94</v>
      </c>
      <c r="B48" s="66"/>
      <c r="C48" s="15"/>
    </row>
    <row r="49" spans="1:3" x14ac:dyDescent="0.25">
      <c r="A49" s="65" t="s">
        <v>95</v>
      </c>
      <c r="B49" s="66"/>
      <c r="C49" s="15"/>
    </row>
    <row r="50" spans="1:3" x14ac:dyDescent="0.25">
      <c r="A50" s="65" t="s">
        <v>85</v>
      </c>
      <c r="B50" s="66"/>
      <c r="C50" s="15"/>
    </row>
  </sheetData>
  <mergeCells count="41">
    <mergeCell ref="A1:C1"/>
    <mergeCell ref="B9:C9"/>
    <mergeCell ref="B10:C10"/>
    <mergeCell ref="B13:C13"/>
    <mergeCell ref="B14:C14"/>
    <mergeCell ref="B3:C3"/>
    <mergeCell ref="B4:C4"/>
    <mergeCell ref="B5:C5"/>
    <mergeCell ref="B6:C6"/>
    <mergeCell ref="B7:C7"/>
    <mergeCell ref="B2:C2"/>
    <mergeCell ref="B8:C8"/>
    <mergeCell ref="B25:C25"/>
    <mergeCell ref="B26:C26"/>
    <mergeCell ref="B27:C27"/>
    <mergeCell ref="A28:C28"/>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opLeftCell="A16" zoomScaleNormal="100" workbookViewId="0">
      <selection activeCell="B19" sqref="B19:C1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4" t="s">
        <v>96</v>
      </c>
      <c r="B1" s="84"/>
      <c r="C1" s="84"/>
    </row>
    <row r="2" spans="1:9" ht="15" customHeight="1" x14ac:dyDescent="0.25">
      <c r="A2" s="35" t="s">
        <v>46</v>
      </c>
      <c r="B2" s="88" t="str">
        <f>'AUTOS NOTA 321'!B2:C2</f>
        <v>90519515-APJ32135</v>
      </c>
      <c r="C2" s="89"/>
    </row>
    <row r="3" spans="1:9" x14ac:dyDescent="0.25">
      <c r="A3" s="36" t="s">
        <v>1</v>
      </c>
      <c r="B3" s="103" t="str">
        <f>'AUTOS  NOTA 322'!B2:C2</f>
        <v>66001-40-03-004-2022-00880-00</v>
      </c>
      <c r="C3" s="103"/>
    </row>
    <row r="4" spans="1:9" x14ac:dyDescent="0.25">
      <c r="A4" s="36" t="s">
        <v>3</v>
      </c>
      <c r="B4" s="103" t="str">
        <f>'AUTOS  NOTA 322'!B3:C3</f>
        <v>JUZGADO CUARTO CIVIL MUNICIPAL DE PEREIRA</v>
      </c>
      <c r="C4" s="103"/>
    </row>
    <row r="5" spans="1:9" x14ac:dyDescent="0.25">
      <c r="A5" s="36" t="s">
        <v>48</v>
      </c>
      <c r="B5" s="103" t="str">
        <f>'AUTOS  NOTA 322'!B4:C4</f>
        <v>1. ALLIANZ SEGUROS S.A. (ASEGURADORA vehículo IFN152)
2. JAVIER SANABRIA MEJIA, C.C. No. 16.073.117 (PROPIETARIO vehículo IFN152 asegurado con Allianz).
3. MARIO SANABRIA TAPIAS, C.C. No. 19.079.964(CONDUCTOR vehículo IFN152 asegurado con Allianz), 
4. EDGAR ROJAS ALVARADO, C.C. No. 80.400.631 (PROPIETARIO vehículo EYY134 asegurado con Seguros del Estado)
5. EDILBERTO PINILLA PEREZ, C.C. No. 11.305.810. (CONDUCTOR vehículo EYY134 asegurado con Seguros del Estado).
6. SEGUROS DEL ESTADO S.A. NIT 860.009.578-9 (ASEGURADORA vehículo EYY134)
7.VELOTAX LTDA (AFILIADORA vehículo EYY134), NIT 890.700.189-6.</v>
      </c>
      <c r="C5" s="103"/>
    </row>
    <row r="6" spans="1:9" ht="15" customHeight="1" x14ac:dyDescent="0.25">
      <c r="A6" s="36" t="s">
        <v>7</v>
      </c>
      <c r="B6" s="103" t="str">
        <f>'AUTOS  NOTA 322'!B5:C5</f>
        <v xml:space="preserve">OMAR DE JESUS DUQUE AMAYA </v>
      </c>
      <c r="C6" s="103"/>
    </row>
    <row r="7" spans="1:9" x14ac:dyDescent="0.25">
      <c r="A7" s="36" t="s">
        <v>9</v>
      </c>
      <c r="B7" s="103" t="str">
        <f>'AUTOS  NOTA 322'!B6:C6</f>
        <v>DEMANDA DIRECTA</v>
      </c>
      <c r="C7" s="103"/>
    </row>
    <row r="8" spans="1:9" x14ac:dyDescent="0.25">
      <c r="A8" s="38" t="s">
        <v>49</v>
      </c>
      <c r="B8" s="103" t="str">
        <f>'AUTOS  NOTA 322'!B7:C8</f>
        <v>N/A</v>
      </c>
      <c r="C8" s="103"/>
    </row>
    <row r="9" spans="1:9" ht="30" x14ac:dyDescent="0.25">
      <c r="A9" s="36" t="s">
        <v>97</v>
      </c>
      <c r="B9" s="101">
        <f>SUM(C11,C12,C14,C15,C17)</f>
        <v>11014500</v>
      </c>
      <c r="C9" s="102"/>
    </row>
    <row r="10" spans="1:9" x14ac:dyDescent="0.25">
      <c r="A10" s="104" t="s">
        <v>98</v>
      </c>
      <c r="B10" s="93" t="s">
        <v>99</v>
      </c>
      <c r="C10" s="94"/>
    </row>
    <row r="11" spans="1:9" x14ac:dyDescent="0.25">
      <c r="A11" s="104"/>
      <c r="B11" s="37" t="s">
        <v>100</v>
      </c>
      <c r="C11" s="32">
        <v>3019500</v>
      </c>
    </row>
    <row r="12" spans="1:9" x14ac:dyDescent="0.25">
      <c r="A12" s="104"/>
      <c r="B12" s="37" t="s">
        <v>101</v>
      </c>
      <c r="C12" s="32">
        <v>7995000</v>
      </c>
    </row>
    <row r="13" spans="1:9" x14ac:dyDescent="0.25">
      <c r="A13" s="104"/>
      <c r="B13" s="93"/>
      <c r="C13" s="94"/>
    </row>
    <row r="14" spans="1:9" x14ac:dyDescent="0.25">
      <c r="A14" s="104"/>
      <c r="B14" s="37" t="s">
        <v>102</v>
      </c>
      <c r="C14" s="40"/>
    </row>
    <row r="15" spans="1:9" x14ac:dyDescent="0.25">
      <c r="A15" s="104"/>
      <c r="B15" s="37" t="s">
        <v>103</v>
      </c>
      <c r="C15" s="40"/>
      <c r="E15" t="s">
        <v>104</v>
      </c>
      <c r="F15" s="22">
        <v>0.7</v>
      </c>
    </row>
    <row r="16" spans="1:9" x14ac:dyDescent="0.25">
      <c r="A16" s="104"/>
      <c r="B16" s="93" t="s">
        <v>105</v>
      </c>
      <c r="C16" s="94"/>
      <c r="E16" t="s">
        <v>106</v>
      </c>
      <c r="F16" s="23">
        <v>0.3</v>
      </c>
      <c r="I16" s="25"/>
    </row>
    <row r="17" spans="1:9" x14ac:dyDescent="0.25">
      <c r="A17" s="104"/>
      <c r="B17" s="37"/>
      <c r="C17" s="41"/>
      <c r="F17" s="26"/>
      <c r="I17" s="25"/>
    </row>
    <row r="18" spans="1:9" ht="23.25" customHeight="1" x14ac:dyDescent="0.25">
      <c r="A18" s="39" t="s">
        <v>107</v>
      </c>
      <c r="B18" s="88" t="s">
        <v>104</v>
      </c>
      <c r="C18" s="89"/>
    </row>
    <row r="19" spans="1:9" ht="60" x14ac:dyDescent="0.25">
      <c r="A19" s="36" t="s">
        <v>108</v>
      </c>
      <c r="B19" s="95" t="s">
        <v>172</v>
      </c>
      <c r="C19" s="96"/>
    </row>
    <row r="20" spans="1:9" ht="15" customHeight="1" x14ac:dyDescent="0.25">
      <c r="A20" s="21" t="s">
        <v>109</v>
      </c>
      <c r="B20" s="90">
        <f>((C22+C23+C25+C26+C30+C28+C32+C34+C29+C33)-C37)*C36*C38</f>
        <v>5024700</v>
      </c>
      <c r="C20" s="90"/>
    </row>
    <row r="21" spans="1:9" x14ac:dyDescent="0.25">
      <c r="A21" s="7" t="s">
        <v>110</v>
      </c>
      <c r="B21" s="97" t="s">
        <v>99</v>
      </c>
      <c r="C21" s="98"/>
    </row>
    <row r="22" spans="1:9" x14ac:dyDescent="0.25">
      <c r="A22" s="99"/>
      <c r="B22" s="37" t="s">
        <v>100</v>
      </c>
      <c r="C22" s="32">
        <v>0</v>
      </c>
    </row>
    <row r="23" spans="1:9" x14ac:dyDescent="0.25">
      <c r="A23" s="100"/>
      <c r="B23" s="37" t="s">
        <v>101</v>
      </c>
      <c r="C23" s="32"/>
    </row>
    <row r="24" spans="1:9" x14ac:dyDescent="0.25">
      <c r="A24" s="100"/>
      <c r="B24" s="93" t="s">
        <v>111</v>
      </c>
      <c r="C24" s="94"/>
    </row>
    <row r="25" spans="1:9" x14ac:dyDescent="0.25">
      <c r="A25" s="100"/>
      <c r="B25" s="37" t="s">
        <v>102</v>
      </c>
      <c r="C25" s="32">
        <v>0</v>
      </c>
    </row>
    <row r="26" spans="1:9" ht="29.1" customHeight="1" x14ac:dyDescent="0.25">
      <c r="A26" s="100"/>
      <c r="B26" s="37" t="s">
        <v>112</v>
      </c>
      <c r="C26" s="32">
        <v>0</v>
      </c>
    </row>
    <row r="27" spans="1:9" x14ac:dyDescent="0.25">
      <c r="A27" s="100"/>
      <c r="B27" s="93" t="s">
        <v>12</v>
      </c>
      <c r="C27" s="94"/>
    </row>
    <row r="28" spans="1:9" x14ac:dyDescent="0.25">
      <c r="A28" s="100"/>
      <c r="B28" s="37" t="s">
        <v>170</v>
      </c>
      <c r="C28" s="32">
        <v>0</v>
      </c>
    </row>
    <row r="29" spans="1:9" x14ac:dyDescent="0.25">
      <c r="A29" s="100"/>
      <c r="B29" s="37" t="s">
        <v>100</v>
      </c>
      <c r="C29" s="32">
        <v>379500</v>
      </c>
    </row>
    <row r="30" spans="1:9" x14ac:dyDescent="0.25">
      <c r="A30" s="100"/>
      <c r="B30" s="37" t="s">
        <v>101</v>
      </c>
      <c r="C30" s="32">
        <v>7995000</v>
      </c>
    </row>
    <row r="31" spans="1:9" x14ac:dyDescent="0.25">
      <c r="A31" s="100"/>
      <c r="B31" s="93" t="s">
        <v>113</v>
      </c>
      <c r="C31" s="94"/>
    </row>
    <row r="32" spans="1:9" x14ac:dyDescent="0.25">
      <c r="A32" s="100"/>
      <c r="B32" s="37"/>
      <c r="C32" s="32"/>
    </row>
    <row r="33" spans="1:3" x14ac:dyDescent="0.25">
      <c r="A33" s="100"/>
      <c r="B33" s="37" t="s">
        <v>100</v>
      </c>
      <c r="C33" s="32">
        <v>0</v>
      </c>
    </row>
    <row r="34" spans="1:3" x14ac:dyDescent="0.25">
      <c r="A34" s="100"/>
      <c r="B34" s="37" t="s">
        <v>101</v>
      </c>
      <c r="C34" s="32">
        <v>0</v>
      </c>
    </row>
    <row r="35" spans="1:3" x14ac:dyDescent="0.25">
      <c r="A35" s="100"/>
      <c r="B35" s="93" t="s">
        <v>114</v>
      </c>
      <c r="C35" s="94"/>
    </row>
    <row r="36" spans="1:3" x14ac:dyDescent="0.25">
      <c r="A36" s="100"/>
      <c r="B36" s="37" t="s">
        <v>115</v>
      </c>
      <c r="C36" s="33">
        <v>1</v>
      </c>
    </row>
    <row r="37" spans="1:3" x14ac:dyDescent="0.25">
      <c r="A37" s="100"/>
      <c r="B37" s="37" t="s">
        <v>55</v>
      </c>
      <c r="C37" s="34">
        <v>0</v>
      </c>
    </row>
    <row r="38" spans="1:3" x14ac:dyDescent="0.25">
      <c r="A38" s="100"/>
      <c r="B38" s="37" t="s">
        <v>116</v>
      </c>
      <c r="C38" s="33">
        <v>0.6</v>
      </c>
    </row>
    <row r="39" spans="1:3" x14ac:dyDescent="0.25">
      <c r="A39" s="24" t="s">
        <v>117</v>
      </c>
      <c r="B39" s="90">
        <f>IFERROR(B20*(VLOOKUP(B18,E15:F17,2,0)),16666)</f>
        <v>3517290</v>
      </c>
      <c r="C39" s="90"/>
    </row>
    <row r="40" spans="1:3" ht="93" customHeight="1" x14ac:dyDescent="0.25">
      <c r="A40" s="36" t="s">
        <v>118</v>
      </c>
      <c r="B40" s="91" t="s">
        <v>173</v>
      </c>
      <c r="C40" s="92"/>
    </row>
    <row r="41" spans="1:3" ht="211.5" customHeight="1" x14ac:dyDescent="0.25">
      <c r="A41" s="36" t="s">
        <v>119</v>
      </c>
      <c r="B41" s="86" t="s">
        <v>171</v>
      </c>
      <c r="C41" s="87"/>
    </row>
    <row r="42" spans="1:3" ht="26.1" customHeight="1" x14ac:dyDescent="0.25">
      <c r="A42" s="43" t="s">
        <v>120</v>
      </c>
      <c r="B42" s="43"/>
      <c r="C42" s="43"/>
    </row>
    <row r="43" spans="1:3" x14ac:dyDescent="0.25">
      <c r="A43" s="42" t="s">
        <v>121</v>
      </c>
      <c r="B43" s="85"/>
      <c r="C43" s="85"/>
    </row>
    <row r="44" spans="1:3" ht="41.1" customHeight="1" x14ac:dyDescent="0.25">
      <c r="A44" s="42" t="s">
        <v>122</v>
      </c>
      <c r="B44" s="85"/>
      <c r="C44" s="85"/>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42578125"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tabSelected="1" workbookViewId="0">
      <selection activeCell="B17" sqref="B17:C17"/>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4" t="s">
        <v>123</v>
      </c>
      <c r="B1" s="84"/>
      <c r="C1" s="84"/>
    </row>
    <row r="2" spans="1:3" x14ac:dyDescent="0.25">
      <c r="A2" s="20" t="s">
        <v>46</v>
      </c>
      <c r="B2" s="74" t="str">
        <f>'AUTOS NOTA 324'!B2:C2</f>
        <v>90519515-APJ32135</v>
      </c>
      <c r="C2" s="75"/>
    </row>
    <row r="3" spans="1:3" x14ac:dyDescent="0.25">
      <c r="A3" s="5" t="s">
        <v>1</v>
      </c>
      <c r="B3" s="46" t="str">
        <f>'AUTOS  NOTA 322'!B2:C2</f>
        <v>66001-40-03-004-2022-00880-00</v>
      </c>
      <c r="C3" s="46"/>
    </row>
    <row r="4" spans="1:3" x14ac:dyDescent="0.25">
      <c r="A4" s="5" t="s">
        <v>3</v>
      </c>
      <c r="B4" s="46" t="str">
        <f>'AUTOS  NOTA 322'!B3:C3</f>
        <v>JUZGADO CUARTO CIVIL MUNICIPAL DE PEREIRA</v>
      </c>
      <c r="C4" s="46"/>
    </row>
    <row r="5" spans="1:3" x14ac:dyDescent="0.25">
      <c r="A5" s="5" t="s">
        <v>48</v>
      </c>
      <c r="B5" s="46" t="str">
        <f>'AUTOS  NOTA 322'!B4:C4</f>
        <v>1. ALLIANZ SEGUROS S.A. (ASEGURADORA vehículo IFN152)
2. JAVIER SANABRIA MEJIA, C.C. No. 16.073.117 (PROPIETARIO vehículo IFN152 asegurado con Allianz).
3. MARIO SANABRIA TAPIAS, C.C. No. 19.079.964(CONDUCTOR vehículo IFN152 asegurado con Allianz), 
4. EDGAR ROJAS ALVARADO, C.C. No. 80.400.631 (PROPIETARIO vehículo EYY134 asegurado con Seguros del Estado)
5. EDILBERTO PINILLA PEREZ, C.C. No. 11.305.810. (CONDUCTOR vehículo EYY134 asegurado con Seguros del Estado).
6. SEGUROS DEL ESTADO S.A. NIT 860.009.578-9 (ASEGURADORA vehículo EYY134)
7.VELOTAX LTDA (AFILIADORA vehículo EYY134), NIT 890.700.189-6.</v>
      </c>
      <c r="C5" s="46"/>
    </row>
    <row r="6" spans="1:3" ht="15" customHeight="1" x14ac:dyDescent="0.25">
      <c r="A6" s="5" t="s">
        <v>7</v>
      </c>
      <c r="B6" s="46" t="str">
        <f>'AUTOS  NOTA 322'!B5:C5</f>
        <v xml:space="preserve">OMAR DE JESUS DUQUE AMAYA </v>
      </c>
      <c r="C6" s="46"/>
    </row>
    <row r="7" spans="1:3" ht="15" customHeight="1" x14ac:dyDescent="0.25">
      <c r="A7" s="5" t="s">
        <v>9</v>
      </c>
      <c r="B7" s="46" t="str">
        <f>'AUTOS  NOTA 322'!B6:C6</f>
        <v>DEMANDA DIRECTA</v>
      </c>
      <c r="C7" s="46"/>
    </row>
    <row r="8" spans="1:3" ht="15" customHeight="1" x14ac:dyDescent="0.25">
      <c r="A8" s="31" t="s">
        <v>49</v>
      </c>
      <c r="B8" s="46" t="str">
        <f>'AUTOS  NOTA 322'!B7:C8</f>
        <v>N/A</v>
      </c>
      <c r="C8" s="46"/>
    </row>
    <row r="9" spans="1:3" ht="18.95" customHeight="1" x14ac:dyDescent="0.25">
      <c r="A9" s="5" t="s">
        <v>124</v>
      </c>
      <c r="B9" s="46" t="s">
        <v>104</v>
      </c>
      <c r="C9" s="46"/>
    </row>
    <row r="10" spans="1:3" x14ac:dyDescent="0.25">
      <c r="A10" s="7" t="s">
        <v>110</v>
      </c>
      <c r="B10" s="107">
        <f>'AUTOS NOTA 324'!B20:C20</f>
        <v>5024700</v>
      </c>
      <c r="C10" s="107"/>
    </row>
    <row r="11" spans="1:3" x14ac:dyDescent="0.25">
      <c r="A11" s="7" t="s">
        <v>125</v>
      </c>
      <c r="B11" s="108">
        <f>'AUTOS NOTA 324'!B39:C39</f>
        <v>3517290</v>
      </c>
      <c r="C11" s="46"/>
    </row>
    <row r="12" spans="1:3" ht="30" x14ac:dyDescent="0.25">
      <c r="A12" s="7" t="s">
        <v>126</v>
      </c>
      <c r="B12" s="105" t="s">
        <v>174</v>
      </c>
      <c r="C12" s="106"/>
    </row>
    <row r="13" spans="1:3" ht="45" x14ac:dyDescent="0.25">
      <c r="A13" s="5" t="s">
        <v>127</v>
      </c>
      <c r="B13" s="46" t="s">
        <v>61</v>
      </c>
      <c r="C13" s="46"/>
    </row>
    <row r="14" spans="1:3" ht="45" x14ac:dyDescent="0.25">
      <c r="A14" s="5" t="s">
        <v>128</v>
      </c>
      <c r="B14" s="46" t="s">
        <v>61</v>
      </c>
      <c r="C14" s="46"/>
    </row>
    <row r="15" spans="1:3" x14ac:dyDescent="0.25">
      <c r="A15" s="5" t="s">
        <v>129</v>
      </c>
      <c r="B15" s="6" t="s">
        <v>61</v>
      </c>
      <c r="C15" s="6"/>
    </row>
    <row r="16" spans="1:3" x14ac:dyDescent="0.25">
      <c r="A16" s="7" t="s">
        <v>130</v>
      </c>
      <c r="B16" s="46" t="s">
        <v>68</v>
      </c>
      <c r="C16" s="46"/>
    </row>
    <row r="17" spans="1:3" x14ac:dyDescent="0.25">
      <c r="A17" s="6" t="s">
        <v>131</v>
      </c>
      <c r="B17" s="106" t="s">
        <v>175</v>
      </c>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56</v>
      </c>
      <c r="B1" t="s">
        <v>61</v>
      </c>
      <c r="C1" s="9" t="s">
        <v>63</v>
      </c>
      <c r="D1" s="9" t="s">
        <v>132</v>
      </c>
      <c r="E1" s="3" t="s">
        <v>70</v>
      </c>
      <c r="F1" s="2" t="s">
        <v>104</v>
      </c>
      <c r="G1" s="4">
        <v>0</v>
      </c>
      <c r="H1" t="s">
        <v>23</v>
      </c>
      <c r="I1" t="s">
        <v>133</v>
      </c>
      <c r="K1" t="s">
        <v>134</v>
      </c>
      <c r="L1" s="30" t="s">
        <v>135</v>
      </c>
      <c r="M1" t="s">
        <v>57</v>
      </c>
      <c r="N1" t="s">
        <v>104</v>
      </c>
      <c r="O1" t="s">
        <v>136</v>
      </c>
    </row>
    <row r="2" spans="1:15" x14ac:dyDescent="0.25">
      <c r="A2" t="s">
        <v>57</v>
      </c>
      <c r="B2" t="s">
        <v>68</v>
      </c>
      <c r="C2" t="s">
        <v>137</v>
      </c>
      <c r="D2" s="2" t="s">
        <v>138</v>
      </c>
      <c r="E2" s="1" t="s">
        <v>71</v>
      </c>
      <c r="F2" s="2" t="s">
        <v>139</v>
      </c>
      <c r="G2" s="4">
        <v>0.7</v>
      </c>
      <c r="H2" t="s">
        <v>140</v>
      </c>
      <c r="I2" t="s">
        <v>141</v>
      </c>
      <c r="K2" t="s">
        <v>10</v>
      </c>
      <c r="L2" s="30" t="s">
        <v>142</v>
      </c>
      <c r="M2" t="s">
        <v>143</v>
      </c>
      <c r="N2" t="s">
        <v>106</v>
      </c>
      <c r="O2" t="s">
        <v>68</v>
      </c>
    </row>
    <row r="3" spans="1:15" x14ac:dyDescent="0.25">
      <c r="A3" t="s">
        <v>143</v>
      </c>
      <c r="C3" t="s">
        <v>144</v>
      </c>
      <c r="D3" s="2" t="s">
        <v>145</v>
      </c>
      <c r="E3" s="1" t="s">
        <v>146</v>
      </c>
      <c r="F3" s="2" t="s">
        <v>106</v>
      </c>
      <c r="G3" s="4">
        <v>0.3</v>
      </c>
      <c r="H3" t="s">
        <v>24</v>
      </c>
      <c r="I3" t="s">
        <v>147</v>
      </c>
      <c r="L3" s="30" t="s">
        <v>53</v>
      </c>
      <c r="M3" t="s">
        <v>148</v>
      </c>
      <c r="N3" t="s">
        <v>139</v>
      </c>
    </row>
    <row r="4" spans="1:15" x14ac:dyDescent="0.25">
      <c r="A4" t="s">
        <v>148</v>
      </c>
      <c r="C4" t="s">
        <v>149</v>
      </c>
      <c r="E4" s="1" t="s">
        <v>150</v>
      </c>
      <c r="H4" t="s">
        <v>151</v>
      </c>
      <c r="I4" t="s">
        <v>152</v>
      </c>
      <c r="L4" t="s">
        <v>153</v>
      </c>
    </row>
    <row r="5" spans="1:15" x14ac:dyDescent="0.25">
      <c r="A5" t="s">
        <v>154</v>
      </c>
      <c r="E5" s="1" t="s">
        <v>155</v>
      </c>
      <c r="H5" t="s">
        <v>156</v>
      </c>
      <c r="I5" t="s">
        <v>29</v>
      </c>
      <c r="L5" s="30" t="s">
        <v>157</v>
      </c>
    </row>
    <row r="6" spans="1:15" x14ac:dyDescent="0.25">
      <c r="E6" s="1" t="s">
        <v>158</v>
      </c>
      <c r="I6" t="s">
        <v>159</v>
      </c>
      <c r="L6" s="30" t="s">
        <v>160</v>
      </c>
    </row>
    <row r="7" spans="1:15" x14ac:dyDescent="0.25">
      <c r="E7" s="1" t="s">
        <v>161</v>
      </c>
      <c r="I7" t="s">
        <v>162</v>
      </c>
      <c r="L7" s="30" t="s">
        <v>163</v>
      </c>
    </row>
    <row r="8" spans="1:15" x14ac:dyDescent="0.25">
      <c r="E8" s="1" t="s">
        <v>164</v>
      </c>
      <c r="L8" s="30" t="s">
        <v>12</v>
      </c>
    </row>
    <row r="9" spans="1:15" x14ac:dyDescent="0.25">
      <c r="L9" s="30" t="s">
        <v>165</v>
      </c>
    </row>
    <row r="10" spans="1:15" x14ac:dyDescent="0.25">
      <c r="L10" s="30" t="s">
        <v>166</v>
      </c>
    </row>
    <row r="11" spans="1:15" x14ac:dyDescent="0.25">
      <c r="L11" s="30" t="s">
        <v>167</v>
      </c>
    </row>
    <row r="12" spans="1:15" x14ac:dyDescent="0.25">
      <c r="L12" s="30" t="s">
        <v>168</v>
      </c>
    </row>
    <row r="13" spans="1:15" x14ac:dyDescent="0.25">
      <c r="L13" s="30" t="s">
        <v>169</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dcterms:created xsi:type="dcterms:W3CDTF">2020-12-07T14:41:17Z</dcterms:created>
  <dcterms:modified xsi:type="dcterms:W3CDTF">2023-12-01T22:08:05Z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