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120" yWindow="-120" windowWidth="24240" windowHeight="1314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B7" i="10"/>
  <c r="B7" i="14"/>
  <c r="B6" i="14"/>
  <c r="B5" i="14"/>
  <c r="B4" i="14"/>
  <c r="B3" i="14"/>
  <c r="B2" i="14"/>
  <c r="B7" i="11"/>
  <c r="B4" i="10"/>
  <c r="B5" i="10"/>
  <c r="B6" i="10"/>
  <c r="B3" i="10"/>
</calcChain>
</file>

<file path=xl/sharedStrings.xml><?xml version="1.0" encoding="utf-8"?>
<sst xmlns="http://schemas.openxmlformats.org/spreadsheetml/2006/main" count="203" uniqueCount="162">
  <si>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</si>
  <si>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</si>
  <si>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</si>
  <si>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</si>
  <si>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</si>
  <si>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</si>
  <si>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</si>
  <si>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</si>
  <si>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</si>
  <si>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</si>
  <si>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</si>
  <si>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</si>
  <si>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</si>
  <si>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</si>
  <si>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</si>
  <si>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</si>
  <si>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</si>
  <si>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</si>
  <si>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</si>
  <si>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</si>
  <si>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</si>
  <si>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</si>
  <si>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</si>
  <si>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</si>
  <si>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</si>
  <si>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</si>
  <si>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</si>
  <si>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</si>
  <si>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</si>
  <si>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</si>
  <si>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</si>
  <si>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</si>
  <si>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</si>
  <si>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</si>
  <si>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</si>
  <si>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</si>
  <si>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</si>
  <si>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</si>
  <si>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</si>
  <si>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</si>
  <si>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</si>
  <si>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</si>
  <si>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</si>
  <si>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</si>
  <si>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</si>
  <si>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</si>
  <si>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</si>
  <si>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</si>
  <si>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</si>
  <si>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</si>
  <si>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</si>
  <si>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</si>
  <si>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</si>
  <si>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</si>
  <si>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</si>
  <si>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</si>
  <si>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</si>
  <si>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</si>
  <si>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</si>
  <si>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</si>
  <si>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</si>
  <si>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</si>
  <si>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</si>
  <si>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</si>
  <si>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</si>
  <si>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</si>
  <si>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</si>
  <si>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</si>
  <si>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</si>
  <si>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</si>
  <si>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</si>
  <si>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</si>
  <si>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</si>
  <si>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</si>
  <si>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</si>
  <si>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</si>
  <si>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</si>
  <si>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</si>
  <si>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</si>
  <si>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</si>
  <si>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</si>
  <si>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</si>
  <si>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</si>
  <si>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</si>
  <si>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</si>
  <si>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</si>
  <si>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</si>
  <si>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</si>
  <si>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</si>
  <si>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</si>
  <si>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</si>
  <si>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</si>
  <si>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</si>
  <si>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</si>
  <si>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</si>
  <si>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</si>
  <si>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</si>
  <si>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</si>
  <si>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</si>
  <si>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</si>
  <si>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</si>
  <si>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</si>
  <si>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</si>
  <si>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</si>
  <si>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</si>
  <si>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</si>
  <si>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</si>
  <si>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</si>
  <si>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</si>
  <si>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</si>
  <si>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</si>
  <si>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</si>
  <si>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</si>
  <si>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</si>
  <si>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</si>
  <si>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</si>
  <si>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</si>
  <si>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</si>
  <si>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</si>
  <si>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</si>
  <si>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</si>
  <si>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</si>
  <si>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</si>
  <si>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</si>
  <si>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</si>
  <si>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</si>
  <si>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</si>
  <si>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</si>
  <si>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</si>
  <si>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</si>
  <si>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</si>
  <si>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</si>
  <si>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</si>
  <si>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</si>
  <si>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</si>
  <si>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</si>
  <si>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</si>
  <si>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N/A</t>
  </si>
  <si>
    <t>Perjuicios Morales</t>
  </si>
  <si>
    <t>95290224-APJ30113</t>
  </si>
  <si>
    <t>76-001-33-33-009-2018-00028-00</t>
  </si>
  <si>
    <t>Noveno (09) Administrativo Oral del Circuito de Cali</t>
  </si>
  <si>
    <t xml:space="preserve">Hospital San Rafael E.S.E. de el Cerrito, Clínica Palma Real S.A.S., EPS Emssanar </t>
  </si>
  <si>
    <t>Ingrid Natalia Soto Montoya (madre de la menor fallecida) Juan Sebastián Urbina Cabal (padre de la menor fallecida)</t>
  </si>
  <si>
    <t xml:space="preserve">La contingencia se califica como REMOTA porque si bien el contrato de seguro documentado en la póliza de responsabilidad civil profesional clínicas y hospitales No. 022212128/0 ofrece cobertura temporal y material, como más adelante se expondrá, lo cierto es que la responsabilidad civil endilgada en contra de nuestro asegurado (Clínica Palma Real S.A.S.) no se encuentra acreditada, dicho de otro modo, no podrá existir obligación indemnizatoria a cargo de la aseguradora por no haberse realizado el riesgo asegurado en la misma. Como se indicó líneas atrás, la póliza de responsabilidad civil profesional clínicas y hospitales No. 022212128/0 sí ofrece cobertura temporal y material para el caso de marras, ya que, por un lado, respecto de la cobertura temporal, la misma fue expedida bajo la modalidad de cobertura denominada claims-made y se encuentran acreditados los dos requisitos exigidos: i) el hecho que se demanda (19 de diciembre de 2015) se encuentra cubierto dentro del periodo de retroactividad concertado (01 de agosto de 2011) y ii) el reclamo por primera vez de los terceros afectados al asegurado (Clínica Palma Real S.A.S.) se efectuó el 15 de enero de 2018, cuando se celebró la audiencia de conciliación extrajudicial, esto es, dentro de la vigencia de la aludida póliza, la cual corrió del 31 de diciembre de 2017 al 28 de agosto de 2018. Por otro lado, en lo que concierne a la cobertura material, debe señalarse que el objeto del seguro consiste en amparar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En este sentido, teniendo en cuenta que el hecho que motiva la acción (fallecimiento de la menor, como consecuencia de una mala praxis médica) es de naturaleza extracontractual, a causa del ejercicio de una actividad profesional, al interior de uno de los predios asegurados de la Clínica Palma Real S.A.S., claro resulta que la misma ofrece cobertura material. Por otra parte, en lo que concierne al fondo del asunto, debe indicarse que la falla en el servicio médico atribuida a nuestro asegurado (Clínica Palma Real S.A.S.), no se encuentra acreditada. Si bien la señora Ingrid Natalia Soto Montoya ingresó a la institución el día 19 de diciembre de 2015, esto fue en trabajo de parto y con sufrimiento fetal, lo que ocasionó que el feto bronco aspirara meconio. El recién nacido debió ser internado en UCI neonatal, lugar en el que evolucionó desfavorablemente al adquirir una neumonía que derivó en una sepsis y en una falla multiorgánica. Se debe tener en cuenta que a la gestante siempre le fue diagnosticado un embarazo de alto riesgo. Los profesionales de la salud siempre monitorizaron y evaluaron el trabajo de parto, solo que el sufrimiento fetal fue imprevisible. Los demandantes no lograron acreditar cuál fue la supuesta atención inoportuna e ineficaz, y que hubiera resultado de haberse prestado el servicio médico asistencial de otra manera. Por último, frente a la calificación de la contingencia no sobra agregar que las Pólizas de Responsabilidad Civil Profesional Clínicas y Hospitales Nos. 022029851/0 y 022320841/0 no brindan cobertura temporal en el caso de marras y de ninguna manera podrán ser afectadas, habida cuenta que, si bien es cierto que el hecho reclamado por los terceros afectados se materializó dentro del periodo de retroactividad concertado, no es menos cierto también que el reclamo por primera vez al asegurado se produjo por fuera del periodo de vigencia de las mismas. </t>
  </si>
  <si>
    <t xml:space="preserve">LIQUIDACIÓN OBJETIVA DE PERJUICIOS: Como liquidación de perjuicios se llega a la suma de $105.000.000 Pesos M/cte. A este valor se llegó de la siguiente forma: PERJUICIOS MORALES (ÚNICO PERJUICIO RECLAMADO): Se liquida conforme al baremo más alto establecido por la jurisprudencia del Consejo de Estado, ya que el daño proviene del fallecimiento de una recién nacida en la atención de su trabajo de parto. Por tal motivo, para su madre, la señora INGRID NATALIA SOTO el reconocimiento asciende a 100 SMLMV, que liquidados con el salario del año 2024, asciende a la suma de $130.000.000 Pesos M/cte. A esta cifra se le aplicó la participación por deducible ($25.000.000 Pesos M/cte), lo cual nos arroja como resultado final la suma de $105.000.000 Pesos M/cte. No se liquida el perjuicio moral en favor de Juan Sebastián Urbina Cabal, toda vez que no se encuentra acreditado en el expediente, su condición o parentesco de padre con relación a la menor fallecida.   </t>
  </si>
  <si>
    <t xml:space="preserve">Frente al fondo:  1) Complicación fortuita, imprevisible e irresistible al parto-Ausencia de Nexo de Causalidad entre el actuar de la Clínica Palma Real S.A.S. y el Fallecimiento del Recién nacido, 2) Falta de Acreditación de la Falla en el Servicio Endilgada- La Actividad Médica Desplegada por los profesionales de la salud de la Clínica Palma Real S.A.S. se sujetó a la Lex Artis Ad Hoc, 3) La Actividad Médica es de Medios y no de Resultados, 4) Carencia de Prueba de los supuestos perjuicios causados y exagerada tasación de los mismos, 5) excepciones planteadas por quien formuló el llamamiento en garantía a mi representada y 6) Génerica o Innominada. Frente al llamamiento en garantía realizado por la Clínica Palma Real S.A.S: 1) Ausencia de cobertura temporal debido a la modalidad claims made concertada en la póliza de responsabilidad civil profesional clínicas y hospitales No. 022029851/0, 2) Ausencia de cobertura temporal debido a la modalidad claims made concertada en la póliza de responsabilidad civil profesional clínicas y hospitales No. 022320841/0, 3) Inexistencia de obligación indemnizatoria a cargo de mi procurada por no haberse realizado el riesgo asegurado en las pólizas de responsabilidad civil profesional clínicas y hospitales 022029851/0, 022212180/0 y 022320841/0, 4) Carácter meramente indemnizatorio que revisten los contratos de seguro, 5) En cualquier caso, de ninguna forma se podrá exceder el límite del valor asegurado, 6) Riesgos expresamente excluidos en el contrato de seguro, 7) Inexistencia de Solidaridad entre mi mandante y el demandado-inexistencia de solidaridad en el marco del contrato de seguro, 8) Deducible concertado en las pólizas de responsabilidad civil Nos. 022029851/0, 022212128/0 y 022320841/0, 9) Disponibilidad del valor asegurado, 10) Pago por reembolso y 11) Genérica o Innominada.   
</t>
  </si>
  <si>
    <t>JUZGADO NOVENO (09) ADMINISTRATIVO ORAL DEL CIRCUITO JUDICIAL DE CALI</t>
  </si>
  <si>
    <t>CLINICA PALMA REAL S.A.S., HOSPITAL SAN RAFAEL DE EL CERRITO ESE y EPS EMSSANAR</t>
  </si>
  <si>
    <t>INGRID NATALIA SOTO MONTOYA (MADRE DE LA MENOR FALLECIDA) JUAN SEBASTIÁN URBINA CABAL (SUPUESTO PADRE DE LA MENOR FALLECIDA)</t>
  </si>
  <si>
    <t>Muerte recién nacida de los demandantes (sin nombre)</t>
  </si>
  <si>
    <t>30 de diciembre de 2015</t>
  </si>
  <si>
    <t>10 de noviembre de 2017</t>
  </si>
  <si>
    <t>15 de enero de 2018</t>
  </si>
  <si>
    <t>Responsabilidad Civil Profesional de las Pólizas Nos. 022029851/0, 022212128/0 y 022320841/0</t>
  </si>
  <si>
    <t>De conformidad con los hechos de la demanda, la señora INGRID NATALIA SOTO MONTOYA, por estar en embarazo comienza a acudir al Hospital San Rafael de El Cerrito para los respectivos controles. Para el 30 de abril de 2015 se realizó la primera ecografía donde se pudo observar el bienestar del feto; posterior a ello continuó asistiendo a los controles prenatales y citas respectivas en el Hospital San Rafael de El Cerrito. Indicó la parte actora que el día 25 de junio de 2015 y 10 de agosto de 2015 le realizó la segunda y tercera ecografía. La fecha probable del alumbramiento sería el 11 de diciembre de 2015. El 11 de diciembre de 2015 es hospitalizada y dejada hasta el 13 de diciembre de 2015 fecha en la que es remitida a la Clínica Palma Real debido a un supuesto trabajo de parto. Manifestó la parte actora que el día 14 de diciembre de 2015 es dada de alta en la Clínica Palma Real debido a un falso trabajo de parto. El día 17 de diciembre de 2015 a la señora Ingrid Soto le realizaron monitoreo e informaron que estaba en grado 2 de dilatación. El 18 de diciembre de 2015 la señora Soto presentó doloroes tipo cólico y deciden dejarla en hospitalización. Le informaron a la gestante que estaba en 5 de dilatación. A las 10 am del 18 de diciembre 2015 la gestante le comentó a las enfermeras que no sentía al bebé. A las 2:30 am del 19 de diciembre de 2015 deciden preparar a la señora Soto Monotya para parto . Adujo la parte actora que la bebé nació en pésimas condiciones y fue remitida a UCI neonatal. El día 30 de diciembre de 2015 la menor fallece debido a una neumonía, sepsis neonatal y falla multiorgánica. A criterio de los demandantes, la muerte de la menor ha generado gran aflicción, dolor, angustia y tristeza a su núcleo familiar.</t>
  </si>
  <si>
    <t xml:space="preserve">SINERGIA GLOBAL EN SALUD </t>
  </si>
  <si>
    <t>900.363.673-9</t>
  </si>
  <si>
    <t>PÓLIZAS DE RESPONSABILIDAD CIVIL PROFESIONAL CLÍNICAS Y HOSPITALES Nos. 022029851/0, 022212128/0 y 022320841/0</t>
  </si>
  <si>
    <t>12 de octubre de 2020</t>
  </si>
  <si>
    <t>11 de marzo de 2024</t>
  </si>
  <si>
    <t>08 de abril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</si>
</sst>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0" fillId="0" borderId="1" xfId="1" applyFont="1" applyBorder="1" applyAlignment="1">
      <alignment horizontal="center" vertical="top"/>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9" zoomScale="115" zoomScaleNormal="11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0" t="s">
        <v>41</v>
      </c>
      <c r="B1" s="40"/>
      <c r="C1" s="40"/>
    </row>
    <row r="2" spans="1:3" x14ac:dyDescent="0.25">
      <c r="A2" s="5" t="s">
        <v>11</v>
      </c>
      <c r="B2" s="42" t="s">
        <v>140</v>
      </c>
      <c r="C2" s="43"/>
    </row>
    <row r="3" spans="1:3" x14ac:dyDescent="0.25">
      <c r="A3" s="5" t="s">
        <v>0</v>
      </c>
      <c r="B3" s="44" t="s">
        <v>147</v>
      </c>
      <c r="C3" s="45"/>
    </row>
    <row r="4" spans="1:3" ht="15" customHeight="1" x14ac:dyDescent="0.25">
      <c r="A4" s="5" t="s">
        <v>109</v>
      </c>
      <c r="B4" s="44" t="s">
        <v>148</v>
      </c>
      <c r="C4" s="45"/>
    </row>
    <row r="5" spans="1:3" ht="78.75" customHeight="1" x14ac:dyDescent="0.25">
      <c r="A5" s="5" t="s">
        <v>1</v>
      </c>
      <c r="B5" s="46" t="s">
        <v>149</v>
      </c>
      <c r="C5" s="45"/>
    </row>
    <row r="6" spans="1:3" x14ac:dyDescent="0.25">
      <c r="A6" s="5" t="s">
        <v>110</v>
      </c>
      <c r="B6" s="41" t="s">
        <v>134</v>
      </c>
      <c r="C6" s="41"/>
    </row>
    <row r="7" spans="1:3" ht="36.75" customHeight="1" x14ac:dyDescent="0.25">
      <c r="A7" s="5" t="s">
        <v>2</v>
      </c>
      <c r="B7" s="41" t="s">
        <v>150</v>
      </c>
      <c r="C7" s="41"/>
    </row>
    <row r="8" spans="1:3" x14ac:dyDescent="0.25">
      <c r="A8" s="5" t="s">
        <v>3</v>
      </c>
      <c r="B8" s="37" t="s">
        <v>151</v>
      </c>
      <c r="C8" s="37"/>
    </row>
    <row r="9" spans="1:3" x14ac:dyDescent="0.25">
      <c r="A9" s="5" t="s">
        <v>4</v>
      </c>
      <c r="B9" s="37" t="s">
        <v>152</v>
      </c>
      <c r="C9" s="37"/>
    </row>
    <row r="10" spans="1:3" x14ac:dyDescent="0.25">
      <c r="A10" s="5" t="s">
        <v>5</v>
      </c>
      <c r="B10" s="37" t="s">
        <v>153</v>
      </c>
      <c r="C10" s="37"/>
    </row>
    <row r="11" spans="1:3" ht="23.25" customHeight="1" x14ac:dyDescent="0.25">
      <c r="A11" s="5" t="s">
        <v>27</v>
      </c>
      <c r="B11" s="38" t="s">
        <v>154</v>
      </c>
      <c r="C11" s="39"/>
    </row>
    <row r="12" spans="1:3" x14ac:dyDescent="0.25">
      <c r="A12" s="48" t="s">
        <v>120</v>
      </c>
      <c r="B12" s="41" t="s">
        <v>155</v>
      </c>
      <c r="C12" s="41"/>
    </row>
    <row r="13" spans="1:3" ht="30" customHeight="1" x14ac:dyDescent="0.25">
      <c r="A13" s="48"/>
      <c r="B13" s="41"/>
      <c r="C13" s="41"/>
    </row>
    <row r="14" spans="1:3" ht="106.5" customHeight="1" x14ac:dyDescent="0.25">
      <c r="A14" s="48"/>
      <c r="B14" s="41"/>
      <c r="C14" s="41"/>
    </row>
    <row r="15" spans="1:3" ht="30" x14ac:dyDescent="0.25">
      <c r="A15" s="5" t="s">
        <v>46</v>
      </c>
      <c r="B15" s="51">
        <v>156248400</v>
      </c>
      <c r="C15" s="52"/>
    </row>
    <row r="16" spans="1:3" ht="33.75" customHeight="1" x14ac:dyDescent="0.25">
      <c r="A16" s="53" t="s">
        <v>47</v>
      </c>
      <c r="B16" s="54" t="s">
        <v>48</v>
      </c>
      <c r="C16" s="54"/>
    </row>
    <row r="17" spans="1:3" ht="33.75" customHeight="1" x14ac:dyDescent="0.25">
      <c r="A17" s="53"/>
      <c r="B17" s="11" t="s">
        <v>49</v>
      </c>
      <c r="C17" s="34" t="s">
        <v>137</v>
      </c>
    </row>
    <row r="18" spans="1:3" ht="33.75" customHeight="1" x14ac:dyDescent="0.25">
      <c r="A18" s="53"/>
      <c r="B18" s="11" t="s">
        <v>50</v>
      </c>
      <c r="C18" s="34" t="s">
        <v>137</v>
      </c>
    </row>
    <row r="19" spans="1:3" x14ac:dyDescent="0.25">
      <c r="A19" s="53"/>
      <c r="B19" s="55" t="s">
        <v>51</v>
      </c>
      <c r="C19" s="56"/>
    </row>
    <row r="20" spans="1:3" x14ac:dyDescent="0.25">
      <c r="A20" s="53"/>
      <c r="B20" s="11" t="s">
        <v>138</v>
      </c>
      <c r="C20" s="6">
        <v>156248400</v>
      </c>
    </row>
    <row r="21" spans="1:3" x14ac:dyDescent="0.25">
      <c r="A21" s="53"/>
      <c r="B21" s="11"/>
      <c r="C21" s="6"/>
    </row>
    <row r="22" spans="1:3" x14ac:dyDescent="0.25">
      <c r="A22" s="53"/>
      <c r="B22" s="55" t="s">
        <v>108</v>
      </c>
      <c r="C22" s="56"/>
    </row>
    <row r="23" spans="1:3" x14ac:dyDescent="0.25">
      <c r="A23" s="53"/>
      <c r="B23" s="11"/>
      <c r="C23" s="16"/>
    </row>
    <row r="24" spans="1:3" x14ac:dyDescent="0.25">
      <c r="A24" s="5" t="s">
        <v>6</v>
      </c>
      <c r="B24" s="41" t="s">
        <v>156</v>
      </c>
      <c r="C24" s="41"/>
    </row>
    <row r="25" spans="1:3" x14ac:dyDescent="0.25">
      <c r="A25" s="5" t="s">
        <v>7</v>
      </c>
      <c r="B25" s="41" t="s">
        <v>157</v>
      </c>
      <c r="C25" s="41"/>
    </row>
    <row r="26" spans="1:3" ht="60.75" customHeight="1" x14ac:dyDescent="0.25">
      <c r="A26" s="5" t="s">
        <v>8</v>
      </c>
      <c r="B26" s="41" t="s">
        <v>158</v>
      </c>
      <c r="C26" s="41"/>
    </row>
    <row r="27" spans="1:3" x14ac:dyDescent="0.25">
      <c r="A27" s="5" t="s">
        <v>42</v>
      </c>
      <c r="B27" s="49" t="s">
        <v>159</v>
      </c>
      <c r="C27" s="50"/>
    </row>
    <row r="28" spans="1:3" x14ac:dyDescent="0.25">
      <c r="A28" s="5" t="s">
        <v>9</v>
      </c>
      <c r="B28" s="47" t="s">
        <v>160</v>
      </c>
      <c r="C28" s="47"/>
    </row>
    <row r="29" spans="1:3" x14ac:dyDescent="0.25">
      <c r="A29" s="5" t="s">
        <v>10</v>
      </c>
      <c r="B29" s="41" t="s">
        <v>161</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topLeftCell="A4"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7" t="s">
        <v>40</v>
      </c>
      <c r="B1" s="57"/>
      <c r="C1" s="57"/>
    </row>
    <row r="2" spans="1:3" x14ac:dyDescent="0.25">
      <c r="A2" s="13" t="s">
        <v>25</v>
      </c>
      <c r="B2" s="58" t="s">
        <v>135</v>
      </c>
      <c r="C2" s="59"/>
    </row>
    <row r="3" spans="1:3" x14ac:dyDescent="0.25">
      <c r="A3" s="5" t="s">
        <v>11</v>
      </c>
      <c r="B3" s="41" t="str">
        <f>'GENERALES NOTA 322'!B2:C2</f>
        <v>76-001-33-33-009-2018-00028-00</v>
      </c>
      <c r="C3" s="41"/>
    </row>
    <row r="4" spans="1:3" x14ac:dyDescent="0.25">
      <c r="A4" s="5" t="s">
        <v>0</v>
      </c>
      <c r="B4" s="41" t="str">
        <f>'GENERALES NOTA 322'!B3:C3</f>
        <v>JUZGADO NOVENO (09) ADMINISTRATIVO ORAL DEL CIRCUITO JUDICIAL DE CALI</v>
      </c>
      <c r="C4" s="41"/>
    </row>
    <row r="5" spans="1:3" x14ac:dyDescent="0.25">
      <c r="A5" s="5" t="s">
        <v>109</v>
      </c>
      <c r="B5" s="41" t="str">
        <f>'GENERALES NOTA 322'!B4:C4</f>
        <v>CLINICA PALMA REAL S.A.S., HOSPITAL SAN RAFAEL DE EL CERRITO ESE y EPS EMSSANAR</v>
      </c>
      <c r="C5" s="41"/>
    </row>
    <row r="6" spans="1:3" x14ac:dyDescent="0.25">
      <c r="A6" s="5" t="s">
        <v>1</v>
      </c>
      <c r="B6" s="41" t="str">
        <f>'GENERALES NOTA 322'!B5:C5</f>
        <v>INGRID NATALIA SOTO MONTOYA (MADRE DE LA MENOR FALLECIDA) JUAN SEBASTIÁN URBINA CABAL (SUPUESTO PADRE DE LA MENOR FALLECIDA)</v>
      </c>
      <c r="C6" s="41"/>
    </row>
    <row r="7" spans="1:3" x14ac:dyDescent="0.25">
      <c r="A7" s="5" t="s">
        <v>110</v>
      </c>
      <c r="B7" s="41" t="str">
        <f>'GENERALES NOTA 322'!B6:C6</f>
        <v>LLAMADA EN GARANTIA</v>
      </c>
      <c r="C7" s="41"/>
    </row>
    <row r="8" spans="1:3" x14ac:dyDescent="0.25">
      <c r="A8" s="13" t="s">
        <v>26</v>
      </c>
      <c r="B8" s="41"/>
      <c r="C8" s="41"/>
    </row>
    <row r="9" spans="1:3" x14ac:dyDescent="0.25">
      <c r="A9" s="13" t="s">
        <v>27</v>
      </c>
      <c r="B9" s="41"/>
      <c r="C9" s="41"/>
    </row>
    <row r="10" spans="1:3" x14ac:dyDescent="0.25">
      <c r="A10" s="13" t="s">
        <v>77</v>
      </c>
      <c r="B10" s="58"/>
      <c r="C10" s="60"/>
    </row>
    <row r="11" spans="1:3" x14ac:dyDescent="0.25">
      <c r="A11" s="13" t="s">
        <v>116</v>
      </c>
      <c r="B11" s="58"/>
      <c r="C11" s="59"/>
    </row>
    <row r="12" spans="1:3" x14ac:dyDescent="0.25">
      <c r="A12" s="13" t="s">
        <v>60</v>
      </c>
      <c r="B12" s="44"/>
      <c r="C12" s="45"/>
    </row>
    <row r="13" spans="1:3" x14ac:dyDescent="0.25">
      <c r="A13" s="13" t="s">
        <v>28</v>
      </c>
      <c r="B13" s="41"/>
      <c r="C13" s="41"/>
    </row>
    <row r="14" spans="1:3" x14ac:dyDescent="0.25">
      <c r="A14" s="13" t="s">
        <v>29</v>
      </c>
      <c r="B14" s="41"/>
      <c r="C14" s="41"/>
    </row>
    <row r="15" spans="1:3" x14ac:dyDescent="0.25">
      <c r="A15" s="13" t="s">
        <v>30</v>
      </c>
      <c r="B15" s="41"/>
      <c r="C15" s="41"/>
    </row>
    <row r="16" spans="1:3" x14ac:dyDescent="0.25">
      <c r="A16" s="61" t="s">
        <v>31</v>
      </c>
      <c r="B16" s="41"/>
      <c r="C16" s="41"/>
    </row>
    <row r="17" spans="1:3" x14ac:dyDescent="0.25">
      <c r="A17" s="62"/>
      <c r="B17" s="9" t="s">
        <v>39</v>
      </c>
      <c r="C17" s="10" t="s">
        <v>15</v>
      </c>
    </row>
    <row r="18" spans="1:3" x14ac:dyDescent="0.25">
      <c r="A18" s="62"/>
      <c r="B18" s="11"/>
      <c r="C18" s="11"/>
    </row>
    <row r="19" spans="1:3" x14ac:dyDescent="0.25">
      <c r="A19" s="62"/>
      <c r="B19" s="11"/>
      <c r="C19" s="11"/>
    </row>
    <row r="20" spans="1:3" x14ac:dyDescent="0.25">
      <c r="A20" s="62"/>
      <c r="B20" s="11"/>
      <c r="C20" s="11"/>
    </row>
    <row r="21" spans="1:3" x14ac:dyDescent="0.25">
      <c r="A21" s="13" t="s">
        <v>24</v>
      </c>
      <c r="B21" s="41"/>
      <c r="C21" s="41"/>
    </row>
    <row r="22" spans="1:3" x14ac:dyDescent="0.25">
      <c r="A22" s="13" t="s">
        <v>61</v>
      </c>
      <c r="B22" s="44"/>
      <c r="C22" s="45"/>
    </row>
    <row r="23" spans="1:3" x14ac:dyDescent="0.25">
      <c r="A23" s="13" t="s">
        <v>16</v>
      </c>
      <c r="B23" s="41"/>
      <c r="C23" s="41"/>
    </row>
    <row r="24" spans="1:3" x14ac:dyDescent="0.25">
      <c r="A24" s="13" t="s">
        <v>75</v>
      </c>
      <c r="B24" s="41"/>
      <c r="C24" s="41"/>
    </row>
    <row r="25" spans="1:3" x14ac:dyDescent="0.25">
      <c r="A25" s="13" t="s">
        <v>38</v>
      </c>
      <c r="B25" s="41"/>
      <c r="C25" s="41"/>
    </row>
    <row r="26" spans="1:3" x14ac:dyDescent="0.25">
      <c r="A26" s="12" t="s">
        <v>76</v>
      </c>
      <c r="B26" s="41"/>
      <c r="C26" s="41"/>
    </row>
    <row r="27" spans="1:3" x14ac:dyDescent="0.25">
      <c r="A27" s="63" t="s">
        <v>64</v>
      </c>
      <c r="B27" s="63"/>
      <c r="C27" s="63"/>
    </row>
    <row r="28" spans="1:3" ht="14.45" customHeight="1" x14ac:dyDescent="0.25">
      <c r="A28" s="64" t="s">
        <v>37</v>
      </c>
      <c r="B28" s="65"/>
      <c r="C28" s="30"/>
    </row>
    <row r="29" spans="1:3" ht="14.45" customHeight="1" x14ac:dyDescent="0.25">
      <c r="A29" s="66" t="s">
        <v>36</v>
      </c>
      <c r="B29" s="67"/>
      <c r="C29" s="30"/>
    </row>
    <row r="30" spans="1:3" ht="14.45" customHeight="1" x14ac:dyDescent="0.25">
      <c r="A30" s="66" t="s">
        <v>35</v>
      </c>
      <c r="B30" s="67"/>
      <c r="C30" s="31"/>
    </row>
    <row r="31" spans="1:3" ht="14.45" customHeight="1" x14ac:dyDescent="0.25">
      <c r="A31" s="66" t="s">
        <v>13</v>
      </c>
      <c r="B31" s="67"/>
      <c r="C31" s="30"/>
    </row>
    <row r="32" spans="1:3" x14ac:dyDescent="0.25">
      <c r="A32" s="66" t="s">
        <v>14</v>
      </c>
      <c r="B32" s="67"/>
      <c r="C32" s="30"/>
    </row>
    <row r="33" spans="1:3" ht="14.45" customHeight="1" x14ac:dyDescent="0.25">
      <c r="A33" s="66" t="s">
        <v>34</v>
      </c>
      <c r="B33" s="67"/>
      <c r="C33" s="30"/>
    </row>
    <row r="34" spans="1:3" ht="14.45" customHeight="1" x14ac:dyDescent="0.25">
      <c r="A34" s="66" t="s">
        <v>94</v>
      </c>
      <c r="B34" s="67"/>
      <c r="C34" s="32"/>
    </row>
    <row r="35" spans="1:3" x14ac:dyDescent="0.25">
      <c r="A35" s="64" t="s">
        <v>106</v>
      </c>
      <c r="B35" s="65"/>
      <c r="C35" s="33"/>
    </row>
    <row r="36" spans="1:3" x14ac:dyDescent="0.25">
      <c r="A36" s="69" t="s">
        <v>88</v>
      </c>
      <c r="B36" s="69"/>
      <c r="C36" s="69"/>
    </row>
    <row r="37" spans="1:3" x14ac:dyDescent="0.25">
      <c r="A37" s="68" t="s">
        <v>89</v>
      </c>
      <c r="B37" s="68"/>
      <c r="C37" s="11"/>
    </row>
    <row r="38" spans="1:3" x14ac:dyDescent="0.25">
      <c r="A38" s="68" t="s">
        <v>90</v>
      </c>
      <c r="B38" s="68"/>
      <c r="C38" s="11"/>
    </row>
    <row r="39" spans="1:3" x14ac:dyDescent="0.25">
      <c r="A39" s="68" t="s">
        <v>91</v>
      </c>
      <c r="B39" s="68"/>
      <c r="C39" s="11"/>
    </row>
    <row r="40" spans="1:3" x14ac:dyDescent="0.25">
      <c r="A40" s="68" t="s">
        <v>92</v>
      </c>
      <c r="B40" s="68"/>
      <c r="C40" s="11"/>
    </row>
    <row r="41" spans="1:3" x14ac:dyDescent="0.25">
      <c r="A41" s="68" t="s">
        <v>93</v>
      </c>
      <c r="B41" s="68"/>
      <c r="C41" s="11"/>
    </row>
    <row r="42" spans="1:3" x14ac:dyDescent="0.25">
      <c r="A42" s="68" t="s">
        <v>95</v>
      </c>
      <c r="B42" s="68"/>
      <c r="C42" s="11"/>
    </row>
    <row r="43" spans="1:3" x14ac:dyDescent="0.25">
      <c r="A43" s="68" t="s">
        <v>96</v>
      </c>
      <c r="B43" s="68"/>
      <c r="C43" s="11"/>
    </row>
    <row r="44" spans="1:3" x14ac:dyDescent="0.25">
      <c r="A44" s="68" t="s">
        <v>97</v>
      </c>
      <c r="B44" s="68"/>
      <c r="C44" s="11"/>
    </row>
    <row r="45" spans="1:3" x14ac:dyDescent="0.25">
      <c r="A45" s="68" t="s">
        <v>98</v>
      </c>
      <c r="B45" s="68"/>
      <c r="C45" s="11"/>
    </row>
    <row r="46" spans="1:3" x14ac:dyDescent="0.25">
      <c r="A46" s="68" t="s">
        <v>99</v>
      </c>
      <c r="B46" s="68"/>
      <c r="C46" s="11"/>
    </row>
    <row r="47" spans="1:3" x14ac:dyDescent="0.25">
      <c r="A47" s="68" t="s">
        <v>100</v>
      </c>
      <c r="B47" s="68"/>
      <c r="C47" s="11"/>
    </row>
    <row r="48" spans="1:3" x14ac:dyDescent="0.25">
      <c r="A48" s="68" t="s">
        <v>101</v>
      </c>
      <c r="B48" s="68"/>
      <c r="C48" s="11"/>
    </row>
    <row r="49" spans="1:3" x14ac:dyDescent="0.25">
      <c r="A49" s="68" t="s">
        <v>102</v>
      </c>
      <c r="B49" s="68"/>
      <c r="C49" s="11"/>
    </row>
    <row r="50" spans="1:3" x14ac:dyDescent="0.25">
      <c r="A50" s="68" t="s">
        <v>103</v>
      </c>
      <c r="B50" s="68"/>
      <c r="C50" s="11"/>
    </row>
    <row r="51" spans="1:3" x14ac:dyDescent="0.25">
      <c r="A51" s="68" t="s">
        <v>104</v>
      </c>
      <c r="B51" s="68"/>
      <c r="C51" s="11"/>
    </row>
    <row r="52" spans="1:3" x14ac:dyDescent="0.25">
      <c r="A52" s="68" t="s">
        <v>105</v>
      </c>
      <c r="B52" s="68"/>
      <c r="C52" s="11"/>
    </row>
    <row r="53" spans="1:3" x14ac:dyDescent="0.25">
      <c r="A53" s="70"/>
      <c r="B53" s="70"/>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7" t="s">
        <v>43</v>
      </c>
      <c r="B1" s="57"/>
      <c r="C1" s="57"/>
    </row>
    <row r="2" spans="1:6" x14ac:dyDescent="0.25">
      <c r="A2" s="20" t="s">
        <v>25</v>
      </c>
      <c r="B2" s="87" t="s">
        <v>139</v>
      </c>
      <c r="C2" s="88"/>
    </row>
    <row r="3" spans="1:6" x14ac:dyDescent="0.25">
      <c r="A3" s="21" t="s">
        <v>11</v>
      </c>
      <c r="B3" s="89" t="s">
        <v>140</v>
      </c>
      <c r="C3" s="89"/>
    </row>
    <row r="4" spans="1:6" ht="15" customHeight="1" x14ac:dyDescent="0.25">
      <c r="A4" s="21" t="s">
        <v>0</v>
      </c>
      <c r="B4" s="89" t="s">
        <v>141</v>
      </c>
      <c r="C4" s="89"/>
    </row>
    <row r="5" spans="1:6" ht="15" customHeight="1" x14ac:dyDescent="0.25">
      <c r="A5" s="21" t="s">
        <v>109</v>
      </c>
      <c r="B5" s="89" t="s">
        <v>142</v>
      </c>
      <c r="C5" s="89"/>
    </row>
    <row r="6" spans="1:6" ht="14.45" customHeight="1" x14ac:dyDescent="0.25">
      <c r="A6" s="21" t="s">
        <v>1</v>
      </c>
      <c r="B6" s="89" t="s">
        <v>143</v>
      </c>
      <c r="C6" s="89"/>
    </row>
    <row r="7" spans="1:6" x14ac:dyDescent="0.25">
      <c r="A7" s="21" t="s">
        <v>110</v>
      </c>
      <c r="B7" s="89" t="str">
        <f>'GENERALES NOTA 322'!B6:C6</f>
        <v>LLAMADA EN GARANTIA</v>
      </c>
      <c r="C7" s="89"/>
    </row>
    <row r="8" spans="1:6" ht="30" x14ac:dyDescent="0.25">
      <c r="A8" s="21" t="s">
        <v>46</v>
      </c>
      <c r="B8" s="83">
        <v>156248400</v>
      </c>
      <c r="C8" s="84"/>
    </row>
    <row r="9" spans="1:6" x14ac:dyDescent="0.25">
      <c r="A9" s="90" t="s">
        <v>47</v>
      </c>
      <c r="B9" s="74" t="s">
        <v>48</v>
      </c>
      <c r="C9" s="75"/>
    </row>
    <row r="10" spans="1:6" x14ac:dyDescent="0.25">
      <c r="A10" s="90"/>
      <c r="B10" s="22" t="s">
        <v>49</v>
      </c>
      <c r="C10" s="19">
        <v>0</v>
      </c>
    </row>
    <row r="11" spans="1:6" x14ac:dyDescent="0.25">
      <c r="A11" s="90"/>
      <c r="B11" s="22" t="s">
        <v>50</v>
      </c>
      <c r="C11" s="19">
        <v>0</v>
      </c>
    </row>
    <row r="12" spans="1:6" x14ac:dyDescent="0.25">
      <c r="A12" s="90"/>
      <c r="B12" s="74"/>
      <c r="C12" s="75"/>
    </row>
    <row r="13" spans="1:6" x14ac:dyDescent="0.25">
      <c r="A13" s="90"/>
      <c r="B13" s="22" t="s">
        <v>112</v>
      </c>
      <c r="C13" s="35">
        <v>156248400</v>
      </c>
    </row>
    <row r="14" spans="1:6" x14ac:dyDescent="0.25">
      <c r="A14" s="90"/>
      <c r="B14" s="22" t="s">
        <v>113</v>
      </c>
      <c r="C14" s="24">
        <v>0</v>
      </c>
      <c r="E14" t="s">
        <v>59</v>
      </c>
      <c r="F14" s="17">
        <v>0.7</v>
      </c>
    </row>
    <row r="15" spans="1:6" x14ac:dyDescent="0.25">
      <c r="A15" s="23" t="s">
        <v>44</v>
      </c>
      <c r="B15" s="87" t="s">
        <v>57</v>
      </c>
      <c r="C15" s="88"/>
    </row>
    <row r="16" spans="1:6" ht="15" customHeight="1" x14ac:dyDescent="0.25">
      <c r="A16" s="21" t="s">
        <v>45</v>
      </c>
      <c r="B16" s="85" t="s">
        <v>144</v>
      </c>
      <c r="C16" s="86"/>
    </row>
    <row r="17" spans="1:3" ht="28.5" customHeight="1" x14ac:dyDescent="0.25">
      <c r="A17" s="14" t="s">
        <v>52</v>
      </c>
      <c r="B17" s="76">
        <f>((C19+C20+C22+C23)-C26)*C25*C27</f>
        <v>105000000</v>
      </c>
      <c r="C17" s="76"/>
    </row>
    <row r="18" spans="1:3" x14ac:dyDescent="0.25">
      <c r="A18" s="23" t="s">
        <v>53</v>
      </c>
      <c r="B18" s="77" t="s">
        <v>48</v>
      </c>
      <c r="C18" s="78"/>
    </row>
    <row r="19" spans="1:3" x14ac:dyDescent="0.25">
      <c r="A19" s="72"/>
      <c r="B19" s="22" t="s">
        <v>49</v>
      </c>
      <c r="C19" s="19">
        <v>0</v>
      </c>
    </row>
    <row r="20" spans="1:3" x14ac:dyDescent="0.25">
      <c r="A20" s="73"/>
      <c r="B20" s="22" t="s">
        <v>50</v>
      </c>
      <c r="C20" s="19">
        <v>0</v>
      </c>
    </row>
    <row r="21" spans="1:3" x14ac:dyDescent="0.25">
      <c r="A21" s="73"/>
      <c r="B21" s="74" t="s">
        <v>51</v>
      </c>
      <c r="C21" s="75"/>
    </row>
    <row r="22" spans="1:3" x14ac:dyDescent="0.25">
      <c r="A22" s="73"/>
      <c r="B22" s="22" t="s">
        <v>112</v>
      </c>
      <c r="C22" s="19">
        <v>130000000</v>
      </c>
    </row>
    <row r="23" spans="1:3" ht="45" x14ac:dyDescent="0.25">
      <c r="A23" s="73"/>
      <c r="B23" s="22" t="s">
        <v>114</v>
      </c>
      <c r="C23" s="19">
        <v>0</v>
      </c>
    </row>
    <row r="24" spans="1:3" x14ac:dyDescent="0.25">
      <c r="A24" s="73"/>
      <c r="B24" s="74" t="s">
        <v>115</v>
      </c>
      <c r="C24" s="75"/>
    </row>
    <row r="25" spans="1:3" x14ac:dyDescent="0.25">
      <c r="A25" s="25"/>
      <c r="B25" s="22" t="s">
        <v>127</v>
      </c>
      <c r="C25" s="26">
        <v>1</v>
      </c>
    </row>
    <row r="26" spans="1:3" x14ac:dyDescent="0.25">
      <c r="A26" s="27"/>
      <c r="B26" s="22" t="s">
        <v>116</v>
      </c>
      <c r="C26" s="36">
        <v>25000000</v>
      </c>
    </row>
    <row r="27" spans="1:3" x14ac:dyDescent="0.25">
      <c r="A27" s="27"/>
      <c r="B27" s="22" t="s">
        <v>136</v>
      </c>
      <c r="C27" s="26">
        <v>1</v>
      </c>
    </row>
    <row r="28" spans="1:3" x14ac:dyDescent="0.25">
      <c r="A28" s="18" t="s">
        <v>107</v>
      </c>
      <c r="B28" s="76">
        <f>IFERROR(B17*(VLOOKUP(B15,Hoja2!$G$1:$H$6,2,0)),16666)</f>
        <v>16666</v>
      </c>
      <c r="C28" s="76"/>
    </row>
    <row r="29" spans="1:3" ht="30" x14ac:dyDescent="0.25">
      <c r="A29" s="21" t="s">
        <v>54</v>
      </c>
      <c r="B29" s="79" t="s">
        <v>145</v>
      </c>
      <c r="C29" s="80"/>
    </row>
    <row r="30" spans="1:3" ht="30" x14ac:dyDescent="0.25">
      <c r="A30" s="21" t="s">
        <v>55</v>
      </c>
      <c r="B30" s="81" t="s">
        <v>146</v>
      </c>
      <c r="C30" s="82"/>
    </row>
    <row r="31" spans="1:3" ht="18.75" x14ac:dyDescent="0.25">
      <c r="A31" s="28" t="s">
        <v>117</v>
      </c>
      <c r="B31" s="28"/>
      <c r="C31" s="28"/>
    </row>
    <row r="32" spans="1:3" x14ac:dyDescent="0.25">
      <c r="A32" s="29" t="s">
        <v>118</v>
      </c>
      <c r="B32" s="71"/>
      <c r="C32" s="71"/>
    </row>
    <row r="33" spans="1:3" x14ac:dyDescent="0.25">
      <c r="A33" s="29" t="s">
        <v>119</v>
      </c>
      <c r="B33" s="71"/>
      <c r="C33" s="7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7" t="s">
        <v>56</v>
      </c>
      <c r="B1" s="57"/>
      <c r="C1" s="57"/>
    </row>
    <row r="2" spans="1:3" ht="17.100000000000001" customHeight="1" x14ac:dyDescent="0.25">
      <c r="A2" s="13" t="s">
        <v>25</v>
      </c>
      <c r="B2" s="58" t="str">
        <f>'[2]AUTOS NOTA 321'!B2:C2</f>
        <v xml:space="preserve">SINIESTRO   LEGIS </v>
      </c>
      <c r="C2" s="59"/>
    </row>
    <row r="3" spans="1:3" ht="15.95" customHeight="1" x14ac:dyDescent="0.25">
      <c r="A3" s="5" t="s">
        <v>11</v>
      </c>
      <c r="B3" s="41" t="str">
        <f>'GENERALES NOTA 322'!B2:C2</f>
        <v>76-001-33-33-009-2018-00028-00</v>
      </c>
      <c r="C3" s="41"/>
    </row>
    <row r="4" spans="1:3" x14ac:dyDescent="0.25">
      <c r="A4" s="5" t="s">
        <v>0</v>
      </c>
      <c r="B4" s="41" t="str">
        <f>'GENERALES NOTA 322'!B3:C3</f>
        <v>JUZGADO NOVENO (09) ADMINISTRATIVO ORAL DEL CIRCUITO JUDICIAL DE CALI</v>
      </c>
      <c r="C4" s="41"/>
    </row>
    <row r="5" spans="1:3" ht="29.1" customHeight="1" x14ac:dyDescent="0.25">
      <c r="A5" s="5" t="s">
        <v>109</v>
      </c>
      <c r="B5" s="41" t="str">
        <f>'GENERALES NOTA 322'!B4:C4</f>
        <v>CLINICA PALMA REAL S.A.S., HOSPITAL SAN RAFAEL DE EL CERRITO ESE y EPS EMSSANAR</v>
      </c>
      <c r="C5" s="41"/>
    </row>
    <row r="6" spans="1:3" x14ac:dyDescent="0.25">
      <c r="A6" s="5" t="s">
        <v>1</v>
      </c>
      <c r="B6" s="41" t="str">
        <f>'GENERALES NOTA 322'!B5:C5</f>
        <v>INGRID NATALIA SOTO MONTOYA (MADRE DE LA MENOR FALLECIDA) JUAN SEBASTIÁN URBINA CABAL (SUPUESTO PADRE DE LA MENOR FALLECIDA)</v>
      </c>
      <c r="C6" s="41"/>
    </row>
    <row r="7" spans="1:3" ht="43.5" customHeight="1" x14ac:dyDescent="0.25">
      <c r="A7" s="5" t="s">
        <v>110</v>
      </c>
      <c r="B7" s="41" t="str">
        <f>'GENERALES NOTA 322'!B6:C6</f>
        <v>LLAMADA EN GARANTIA</v>
      </c>
      <c r="C7" s="41"/>
    </row>
    <row r="8" spans="1:3" x14ac:dyDescent="0.25">
      <c r="A8" s="5" t="s">
        <v>121</v>
      </c>
      <c r="B8" s="41"/>
      <c r="C8" s="41"/>
    </row>
    <row r="9" spans="1:3" x14ac:dyDescent="0.25">
      <c r="A9" s="15" t="s">
        <v>53</v>
      </c>
      <c r="B9" s="91"/>
      <c r="C9" s="91"/>
    </row>
    <row r="10" spans="1:3" x14ac:dyDescent="0.25">
      <c r="A10" s="15" t="s">
        <v>122</v>
      </c>
      <c r="B10" s="41"/>
      <c r="C10" s="41"/>
    </row>
    <row r="11" spans="1:3" ht="30" x14ac:dyDescent="0.25">
      <c r="A11" s="15" t="s">
        <v>123</v>
      </c>
      <c r="B11" s="92"/>
      <c r="C11" s="70"/>
    </row>
    <row r="12" spans="1:3" ht="60" x14ac:dyDescent="0.25">
      <c r="A12" s="5" t="s">
        <v>65</v>
      </c>
      <c r="B12" s="41"/>
      <c r="C12" s="41"/>
    </row>
    <row r="13" spans="1:3" ht="60" x14ac:dyDescent="0.25">
      <c r="A13" s="5" t="s">
        <v>66</v>
      </c>
      <c r="B13" s="41"/>
      <c r="C13" s="41"/>
    </row>
    <row r="14" spans="1:3" x14ac:dyDescent="0.25">
      <c r="A14" s="5" t="s">
        <v>67</v>
      </c>
      <c r="B14" s="11"/>
      <c r="C14" s="11"/>
    </row>
    <row r="15" spans="1:3" x14ac:dyDescent="0.25">
      <c r="A15" s="15" t="s">
        <v>124</v>
      </c>
      <c r="B15" s="41"/>
      <c r="C15" s="41"/>
    </row>
    <row r="16" spans="1:3" x14ac:dyDescent="0.25">
      <c r="A16" s="11" t="s">
        <v>125</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Gonzalo</cp:lastModifiedBy>
  <dcterms:created xsi:type="dcterms:W3CDTF">2020-12-07T14:41:17Z</dcterms:created>
  <dcterms:modified xsi:type="dcterms:W3CDTF">2024-04-15T14:31:19Z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