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24095C0E-2E50-47B0-B607-9ADE5F7C0B87}" xr6:coauthVersionLast="47" xr6:coauthVersionMax="47" xr10:uidLastSave="{00000000-0000-0000-0000-000000000000}"/>
  <bookViews>
    <workbookView xWindow="-120" yWindow="-120" windowWidth="29040" windowHeight="164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<sst xmlns="http://schemas.openxmlformats.org/spreadsheetml/2006/main" count="245" uniqueCount="183">
  <si>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</si>
  <si>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</si>
  <si>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</si>
  <si>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</si>
  <si>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</si>
  <si>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</si>
  <si>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</si>
  <si>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</si>
  <si>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</si>
  <si>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</si>
  <si>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</si>
  <si>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</si>
  <si>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</si>
  <si>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</si>
  <si>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</si>
  <si>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</si>
  <si>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</si>
  <si>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</si>
  <si>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</si>
  <si>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</si>
  <si>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</si>
  <si>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</si>
  <si>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</si>
  <si>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</si>
  <si>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</si>
  <si>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</si>
  <si>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</si>
  <si>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</si>
  <si>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</si>
  <si>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</si>
  <si>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</si>
  <si>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</si>
  <si>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</si>
  <si>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</si>
  <si>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</si>
  <si>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</si>
  <si>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</si>
  <si>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</si>
  <si>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</si>
  <si>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</si>
  <si>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</si>
  <si>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</si>
  <si>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</si>
  <si>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</si>
  <si>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</si>
  <si>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</si>
  <si>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</si>
  <si>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</si>
  <si>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</si>
  <si>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</si>
  <si>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</si>
  <si>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</si>
  <si>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</si>
  <si>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</si>
  <si>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</si>
  <si>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</si>
  <si>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</si>
  <si>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</si>
  <si>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</si>
  <si>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</si>
  <si>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</si>
  <si>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</si>
  <si>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</si>
  <si>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</si>
  <si>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</si>
  <si>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</si>
  <si>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</si>
  <si>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</si>
  <si>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</si>
  <si>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</si>
  <si>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</si>
  <si>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</si>
  <si>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</si>
  <si>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</si>
  <si>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</si>
  <si>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</si>
  <si>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</si>
  <si>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</si>
  <si>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</si>
  <si>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</si>
  <si>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</si>
  <si>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</si>
  <si>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</si>
  <si>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</si>
  <si>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</si>
  <si>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</si>
  <si>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</si>
  <si>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</si>
  <si>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</si>
  <si>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</si>
  <si>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</si>
  <si>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</si>
  <si>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</si>
  <si>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</si>
  <si>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</si>
  <si>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</si>
  <si>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</si>
  <si>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</si>
  <si>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</si>
  <si>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</si>
  <si>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</si>
  <si>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</si>
  <si>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</si>
  <si>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</si>
  <si>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</si>
  <si>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</si>
  <si>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</si>
  <si>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</si>
  <si>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</si>
  <si>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</si>
  <si>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</si>
  <si>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</si>
  <si>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</si>
  <si>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</si>
  <si>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</si>
  <si>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</si>
  <si>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</si>
  <si>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</si>
  <si>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</si>
  <si>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</si>
  <si>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</si>
  <si>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</si>
  <si>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</si>
  <si>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</si>
  <si>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</si>
  <si>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</si>
  <si>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</si>
  <si>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</si>
  <si>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</si>
  <si>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</si>
  <si>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</si>
  <si>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</si>
  <si>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</si>
  <si>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</si>
  <si>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</si>
  <si>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</si>
  <si>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</si>
  <si>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</si>
  <si>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</si>
  <si>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</si>
  <si>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</si>
  <si>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</si>
  <si>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</si>
  <si>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</si>
  <si>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</si>
  <si>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</si>
  <si>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</si>
  <si>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</si>
  <si>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</si>
  <si>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</si>
  <si>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</si>
  <si>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</si>
  <si>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</si>
  <si>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</si>
  <si>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</si>
  <si>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</si>
  <si>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</si>
  <si>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11001310301820230012200</t>
  </si>
  <si>
    <t>Juzgado 18 Civil del Circuito de Bogotá</t>
  </si>
  <si>
    <t>Luis Alberto Tovar Reina (padre)
María Victoria Méndez Camargo (madre)
Jessica Paola Tovar Méndez (hermana)
Luis Felipe Tovar Méndez (hermano)
Diego Armando Méndez Camargo (hermano)</t>
  </si>
  <si>
    <t>Allianz Seguros S.A. 
Transportes Integrales y Eficientes de Colombia - Transcol S.A.S
Rentandes S.A.S.
John Andrei Betancur Arenas</t>
  </si>
  <si>
    <t>Bogotá</t>
  </si>
  <si>
    <t>No indicado</t>
  </si>
  <si>
    <t>Soltera</t>
  </si>
  <si>
    <t>27 años</t>
  </si>
  <si>
    <t>30 de octubre de 1994</t>
  </si>
  <si>
    <t>22 de marzo de 2022</t>
  </si>
  <si>
    <t>Técnica en mantenimiento de equipos de computación</t>
  </si>
  <si>
    <t>14 de julio de 2022</t>
  </si>
  <si>
    <t>28 de julio de 2022</t>
  </si>
  <si>
    <t xml:space="preserve">1. El 22 de marzo de 2022 sobre las 7:30 de la mañana, la señora Jenifer Katherine Tovar Méndez coducía la motocicleta de placas EGD-94F en la Avenida Caracas con Calle 51 sur de la Ciudad de Bogotá, cuando chocó con el tractocamión de placas TSW-680 conducido por el señor Jhon Andrey Betancur Arenas. 
2. La señora Jenifer Katherine Tovar Méndez falleció instantáneamente en la carretera. 
3. El informe policial de accidente de tránsito le atribuyó la hipótesis del accidente a la señora Jenifer Katherine Tovar Méndez por "adelantar cerrando". 
4. El vehículo de placas TSW-680 se encontraba amparado por la póliza de responsabilidad civil extracontractual No. 23012983 expedida por Allianz Seguros S.A.
5. Los familiares de la víctima presentaron reclamación a Allianz Seguros el 28 de junio de 2022, reclamación que fue objetada por la Compañía el 05 de julio de 2022 bajo el argumento de que el IPAT le atribuyó la hipótesis del accidente a la vícitma. </t>
  </si>
  <si>
    <t>10 de agosto de 2023</t>
  </si>
  <si>
    <t>TSW680</t>
  </si>
  <si>
    <t>23012983-654</t>
  </si>
  <si>
    <t>Duración: Desde las 00:00 horas del 22/11/2021 hasta las 24:00 horas del 21/11/2022</t>
  </si>
  <si>
    <t>no</t>
  </si>
  <si>
    <t xml:space="preserve">SINIESTRO  112635681  LEGIS APJ32033
</t>
  </si>
  <si>
    <t>Jenifer Katherine Tovar Méndez</t>
  </si>
  <si>
    <t>EXCEPCIONES FRENTE A LA DEMANDA: 
1. Eximente de responsabilidad de los demandados por configurarse un "hecho exclusivo de la víctima".
2. Configuración de la causal exonerativa denominada "hecho de un tercero" en cabeza del conductor de la bicicleta.
3. Inexistencia de responsabilidad cargo de los demandados por la falta de acreditación del nexo causal.
4. Inexistencia de responsabilidad a cargo de los demandados por la anulación de la presunción de culpa. 
5. Reducción de la eventual indemnización por incidencia de la víctima en la producción del daño.
6. Improcedencia del reconocimiento de los perjuicios patrimoniales solicitados - Lucro cesante. 
7. Improcedencia del reconocimiento y falta de prueba del daño emergente.
8. Tasación exorbitante del perjuicio - Los perjuicios morales solicitados desconocen los límites jurisprudenciales establecidos por el máximo órgano de la jurisdicción ordinaria.
9. Imposibilidad de reconocer intereses de mora conforme a lo solicitado por la parte demandante. 
10.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
EXCEPCIONES FRENTE AL LLAMAMIENTO EN GARANTÍA
1. Inexistencia de obligación indemnizatoria por cuanto no se ha realizadoel riesgo asegurado en la póliza 023012983 / 654, en lo que respecta al amparo de responsabilidad civil extracontractual.
2. Riesgos expresamente excluidos en la póliza de automóviles autocolectivo pesados número 023012983 / 654.
3. Sujeción a las condiciones particulares y generales del contrato de seguro en la que se identifica la póliza, el clausulado y los amparos.
4.Carácter meramente indemnizatorio que revisten los contratos de seguros.
5. En cualquier caso, de ninguna forma se podrá exceder el límite del valor asegurado
6. Disponibilidad del valor asegurado
7. Genérica o innominada</t>
  </si>
  <si>
    <t xml:space="preserve">La contigencia se califica como REMOTA en atención a que si bien la póliza presta cobertura temporal y material para los hechos objeto de litigio, en este caso se ecuentran probadas las causales exonerativas de responsabilidad denominadas "hecho de la víctima" en concurrencia con el "hecho de un tercero". 
Lo primero que debe tomarse en consideración es que la póliza No. 023012983/654 presta cobertura temporal y material respecto de los hechos objeto de litigio. Sobre la cobertura temporal, debe indicarse que la póliza No. 023012983/654, pactada bajo la modalidad de ocurrencia, tuvo una vigencia del 21/11/2021 hasta el 21/11/2022 y teniendo en cuenta que los hechos ocurrieron el 22 de marzo de 2022, tenemos que están cubiertos temporalmente. En cuanto a la cobertura material, debe decirse que la póliza sí ampara los hechos objeto de litigio en tanto la responsabilidad civil extracontractual es uno de los amparos incluidos en la póliza. 
Finalmente, en cuanto a la responsabilidad del asegurado, debe manifestarse que en este caso no se encuentra acreditada, en tanto el IPAT levantado por los hechos ocurridos el 22 de marzo de 2022 y el RAT aportado por la compañía concluyen que las causas determinantes del accidente son imputables a la señora Jenifer Katherine Tovar Méndez (Q.E.P.D.) y al conductor de una bicicleta que transitaba en el lugar. En este sentido, se revela que la señora Tovar Méndez realizó una maniobra indebida para adelantar a otro actor vial, lo que la hizo perder el control de la motocicleta y caer al piso por donde se encontraba el paso del vehículo asegurado, lo que concluyó en que este la arrollara de forma imprevisible por el conductor y se causara el deceso. Adicionalmente, la parte demandante no aporta ningún elemento probatorio que logre imputar objetivamente la responsabilidad al señor John Andrei Betancur Arenas como conductor del vehículo.
Todo lo anterior sin perjuicio del carácter contingente del proceso. </t>
  </si>
  <si>
    <t>Como liquidación objetiva de las pretensiones se llegó a la suma de $208.650.000 teniendo en cuenta las siguientes consideraciones:
1. Lucro cesante: No se reconocerá ninguna cifra por este concepto en la medida en que no está demostrada la dependencia económica de los padres con la fallecida Jenifer Katherine Tovar Méndez, sumado a que la consulta de las afiliaciones de los padres en el ADRES arrojó que el señor Luis Alberto Tovar es contribuyente activo y que la señora María Victoria Méndez es su beneficiaria. Lo anterior indica que no existe una dependencia económica en tanto los padres reciben ingresos que les permiten cotizar al sistema integral de seguridad social.
2. Daño emergente: Se reconocerá la suma de $350.000 por concepto de daño emergente en atención a que en los anexos de la demanda se aporta el contrato de transporte especial funerario con este valor. Las otras sumas pretendidas no serán reconocidas en tanto no existe prueba de las mismas. 
3. Daño moral: Se reconocerá la suma de $210.000.000 por concepto de daño moral atendiendo al parámetro establecido por la Corte Suprema de Justicia en la sentencia SC562-2020 con ponencia de Ariel Salazar Ramírez, que reconoce $60.000.000 a los familiares en primer grado y $30.000.000 a los familiares en segundo grado en casos de muerte por accidente de tránsito. En ese orden, a cada uno de los padres se reconocerán $60.000.000 y a cada uno de los tres hermanos de la fallecida la suma de $30.000.000. 
4. Deducible: De la liquidación objetiva de las pretensiones de descontará la suma de $1.700.000 por concepto del deducible pactado en la póliza No. 02301983/654.</t>
  </si>
  <si>
    <t>03 de abril de 2024</t>
  </si>
  <si>
    <t>4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</si>
</sst>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Normal="100" workbookViewId="0">
      <selection activeCell="B34" sqref="B34:C3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55" t="s">
        <v>158</v>
      </c>
      <c r="C3" s="56"/>
    </row>
    <row r="4" spans="1:3" x14ac:dyDescent="0.25">
      <c r="A4" s="5" t="s">
        <v>3</v>
      </c>
      <c r="B4" s="57" t="s">
        <v>160</v>
      </c>
      <c r="C4" s="56"/>
    </row>
    <row r="5" spans="1:3" ht="31.5" customHeight="1" x14ac:dyDescent="0.25">
      <c r="A5" s="5" t="s">
        <v>4</v>
      </c>
      <c r="B5" s="57" t="s">
        <v>159</v>
      </c>
      <c r="C5" s="56"/>
    </row>
    <row r="6" spans="1:3" x14ac:dyDescent="0.25">
      <c r="A6" s="5" t="s">
        <v>5</v>
      </c>
      <c r="B6" s="47" t="s">
        <v>116</v>
      </c>
      <c r="C6" s="47"/>
    </row>
    <row r="7" spans="1:3" x14ac:dyDescent="0.25">
      <c r="A7" s="43" t="s">
        <v>7</v>
      </c>
      <c r="B7" s="49" t="s">
        <v>127</v>
      </c>
      <c r="C7" s="50"/>
    </row>
    <row r="8" spans="1:3" ht="23.25" customHeight="1" x14ac:dyDescent="0.25">
      <c r="A8" s="44" t="s">
        <v>9</v>
      </c>
      <c r="B8" s="59" t="s">
        <v>177</v>
      </c>
      <c r="C8" s="59"/>
    </row>
    <row r="9" spans="1:3" x14ac:dyDescent="0.25">
      <c r="A9" s="27" t="s">
        <v>10</v>
      </c>
      <c r="B9" s="47">
        <v>1022999795</v>
      </c>
      <c r="C9" s="47"/>
    </row>
    <row r="10" spans="1:3" x14ac:dyDescent="0.25">
      <c r="A10" s="27" t="s">
        <v>11</v>
      </c>
      <c r="B10" s="48" t="s">
        <v>161</v>
      </c>
      <c r="C10" s="48"/>
    </row>
    <row r="11" spans="1:3" ht="30" customHeight="1" x14ac:dyDescent="0.25">
      <c r="A11" s="28" t="s">
        <v>12</v>
      </c>
      <c r="B11" s="48" t="s">
        <v>162</v>
      </c>
      <c r="C11" s="48"/>
    </row>
    <row r="12" spans="1:3" ht="30" customHeight="1" x14ac:dyDescent="0.25">
      <c r="A12" s="5" t="s">
        <v>13</v>
      </c>
      <c r="B12" s="67" t="s">
        <v>162</v>
      </c>
      <c r="C12" s="48"/>
    </row>
    <row r="13" spans="1:3" x14ac:dyDescent="0.25">
      <c r="A13" s="5" t="s">
        <v>14</v>
      </c>
      <c r="B13" s="47" t="s">
        <v>163</v>
      </c>
      <c r="C13" s="47"/>
    </row>
    <row r="14" spans="1:3" x14ac:dyDescent="0.25">
      <c r="A14" s="5" t="s">
        <v>15</v>
      </c>
      <c r="B14" s="60" t="s">
        <v>165</v>
      </c>
      <c r="C14" s="47"/>
    </row>
    <row r="15" spans="1:3" x14ac:dyDescent="0.25">
      <c r="A15" s="5" t="s">
        <v>16</v>
      </c>
      <c r="B15" s="47" t="s">
        <v>164</v>
      </c>
      <c r="C15" s="47"/>
    </row>
    <row r="16" spans="1:3" x14ac:dyDescent="0.25">
      <c r="A16" s="5" t="s">
        <v>17</v>
      </c>
      <c r="B16" s="47" t="s">
        <v>166</v>
      </c>
      <c r="C16" s="47"/>
    </row>
    <row r="17" spans="1:3" ht="15" customHeight="1" x14ac:dyDescent="0.25">
      <c r="A17" s="5" t="s">
        <v>18</v>
      </c>
      <c r="B17" s="48" t="s">
        <v>125</v>
      </c>
      <c r="C17" s="48"/>
    </row>
    <row r="18" spans="1:3" x14ac:dyDescent="0.25">
      <c r="A18" s="5" t="s">
        <v>19</v>
      </c>
      <c r="B18" s="48" t="s">
        <v>167</v>
      </c>
      <c r="C18" s="48"/>
    </row>
    <row r="19" spans="1:3" ht="18.75" customHeight="1" x14ac:dyDescent="0.25">
      <c r="A19" s="5" t="s">
        <v>20</v>
      </c>
      <c r="B19" s="51">
        <v>1000000</v>
      </c>
      <c r="C19" s="52"/>
    </row>
    <row r="20" spans="1:3" x14ac:dyDescent="0.25">
      <c r="A20" s="5" t="s">
        <v>21</v>
      </c>
      <c r="B20" s="47">
        <v>1</v>
      </c>
      <c r="C20" s="47"/>
    </row>
    <row r="21" spans="1:3" ht="17.25" customHeight="1" x14ac:dyDescent="0.25">
      <c r="A21" s="5" t="s">
        <v>22</v>
      </c>
      <c r="B21" s="48" t="s">
        <v>138</v>
      </c>
      <c r="C21" s="48"/>
    </row>
    <row r="22" spans="1:3" x14ac:dyDescent="0.25">
      <c r="A22" s="27" t="s">
        <v>23</v>
      </c>
      <c r="B22" s="65" t="s">
        <v>166</v>
      </c>
      <c r="C22" s="65"/>
    </row>
    <row r="23" spans="1:3" x14ac:dyDescent="0.25">
      <c r="A23" s="27" t="s">
        <v>24</v>
      </c>
      <c r="B23" s="66" t="s">
        <v>168</v>
      </c>
      <c r="C23" s="65"/>
    </row>
    <row r="24" spans="1:3" x14ac:dyDescent="0.25">
      <c r="A24" s="27" t="s">
        <v>25</v>
      </c>
      <c r="B24" s="66" t="s">
        <v>169</v>
      </c>
      <c r="C24" s="65"/>
    </row>
    <row r="25" spans="1:3" x14ac:dyDescent="0.25">
      <c r="A25" s="58" t="s">
        <v>26</v>
      </c>
      <c r="B25" s="65" t="s">
        <v>170</v>
      </c>
      <c r="C25" s="45"/>
    </row>
    <row r="26" spans="1:3" x14ac:dyDescent="0.25">
      <c r="A26" s="58"/>
      <c r="B26" s="45"/>
      <c r="C26" s="45"/>
    </row>
    <row r="27" spans="1:3" ht="100.5" customHeight="1" x14ac:dyDescent="0.25">
      <c r="A27" s="58"/>
      <c r="B27" s="45"/>
      <c r="C27" s="45"/>
    </row>
    <row r="28" spans="1:3" x14ac:dyDescent="0.25">
      <c r="A28" s="27" t="s">
        <v>27</v>
      </c>
      <c r="B28" s="45" t="s">
        <v>162</v>
      </c>
      <c r="C28" s="45"/>
    </row>
    <row r="29" spans="1:3" x14ac:dyDescent="0.25">
      <c r="A29" s="27" t="s">
        <v>28</v>
      </c>
      <c r="B29" s="45" t="s">
        <v>162</v>
      </c>
      <c r="C29" s="45"/>
    </row>
    <row r="30" spans="1:3" x14ac:dyDescent="0.25">
      <c r="A30" s="27" t="s">
        <v>29</v>
      </c>
      <c r="B30" s="45" t="s">
        <v>172</v>
      </c>
      <c r="C30" s="45"/>
    </row>
    <row r="31" spans="1:3" x14ac:dyDescent="0.25">
      <c r="A31" s="27" t="s">
        <v>30</v>
      </c>
      <c r="B31" s="45">
        <v>23012983</v>
      </c>
      <c r="C31" s="45"/>
    </row>
    <row r="32" spans="1:3" x14ac:dyDescent="0.25">
      <c r="A32" s="27" t="s">
        <v>31</v>
      </c>
      <c r="B32" s="63" t="s">
        <v>171</v>
      </c>
      <c r="C32" s="64"/>
    </row>
    <row r="33" spans="1:3" x14ac:dyDescent="0.25">
      <c r="A33" s="5" t="s">
        <v>32</v>
      </c>
      <c r="B33" s="61" t="s">
        <v>182</v>
      </c>
      <c r="C33" s="62"/>
    </row>
    <row r="34" spans="1:3" ht="45" x14ac:dyDescent="0.25">
      <c r="A34" s="5" t="s">
        <v>33</v>
      </c>
      <c r="B34" s="60" t="s">
        <v>181</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9" zoomScaleNormal="100" workbookViewId="0">
      <selection activeCell="B12" sqref="B12:C1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7" t="s">
        <v>34</v>
      </c>
      <c r="B1" s="87"/>
      <c r="C1" s="87"/>
    </row>
    <row r="2" spans="1:3" ht="15.75" customHeight="1" x14ac:dyDescent="0.25">
      <c r="A2" s="20" t="s">
        <v>35</v>
      </c>
      <c r="B2" s="88" t="s">
        <v>176</v>
      </c>
      <c r="C2" s="78"/>
    </row>
    <row r="3" spans="1:3" s="2" customFormat="1" x14ac:dyDescent="0.25">
      <c r="A3" s="5" t="s">
        <v>1</v>
      </c>
      <c r="B3" s="47" t="str">
        <f>'AUTOS  NOTA 322'!B2:C2</f>
        <v>11001310301820230012200</v>
      </c>
      <c r="C3" s="47"/>
    </row>
    <row r="4" spans="1:3" s="2" customFormat="1" x14ac:dyDescent="0.25">
      <c r="A4" s="5" t="s">
        <v>2</v>
      </c>
      <c r="B4" s="47" t="str">
        <f>'AUTOS  NOTA 322'!B3:C3</f>
        <v>Juzgado 18 Civil del Circuito de Bogotá</v>
      </c>
      <c r="C4" s="47"/>
    </row>
    <row r="5" spans="1:3" s="2" customFormat="1" x14ac:dyDescent="0.25">
      <c r="A5" s="5" t="s">
        <v>3</v>
      </c>
      <c r="B5" s="47" t="str">
        <f>'AUTOS  NOTA 322'!B4:C4</f>
        <v>Allianz Seguros S.A. 
Transportes Integrales y Eficientes de Colombia - Transcol S.A.S
Rentandes S.A.S.
John Andrei Betancur Arenas</v>
      </c>
      <c r="C5" s="47"/>
    </row>
    <row r="6" spans="1:3" s="2" customFormat="1" x14ac:dyDescent="0.25">
      <c r="A6" s="5" t="s">
        <v>4</v>
      </c>
      <c r="B6" s="47" t="str">
        <f>'AUTOS  NOTA 322'!B5:C5</f>
        <v>Luis Alberto Tovar Reina (padre)
María Victoria Méndez Camargo (madre)
Jessica Paola Tovar Méndez (hermana)
Luis Felipe Tovar Méndez (hermano)
Diego Armando Méndez Camargo (hermano)</v>
      </c>
      <c r="C6" s="47"/>
    </row>
    <row r="7" spans="1:3" s="2" customFormat="1" x14ac:dyDescent="0.25">
      <c r="A7" s="5" t="s">
        <v>5</v>
      </c>
      <c r="B7" s="47" t="str">
        <f>'AUTOS  NOTA 322'!B6:C6</f>
        <v>LLAMADA EN GARANTIA</v>
      </c>
      <c r="C7" s="47"/>
    </row>
    <row r="8" spans="1:3" s="2" customFormat="1" x14ac:dyDescent="0.25">
      <c r="A8" s="30" t="s">
        <v>36</v>
      </c>
      <c r="B8" s="47" t="str">
        <f>'AUTOS  NOTA 322'!B7:C8</f>
        <v>Jenifer Katherine Tovar Méndez</v>
      </c>
      <c r="C8" s="47"/>
    </row>
    <row r="9" spans="1:3" x14ac:dyDescent="0.25">
      <c r="A9" s="20" t="s">
        <v>37</v>
      </c>
      <c r="B9" s="47" t="s">
        <v>173</v>
      </c>
      <c r="C9" s="47"/>
    </row>
    <row r="10" spans="1:3" x14ac:dyDescent="0.25">
      <c r="A10" s="20" t="s">
        <v>38</v>
      </c>
      <c r="B10" s="47" t="s">
        <v>127</v>
      </c>
      <c r="C10" s="47"/>
    </row>
    <row r="11" spans="1:3" x14ac:dyDescent="0.25">
      <c r="A11" s="20" t="s">
        <v>39</v>
      </c>
      <c r="B11" s="70">
        <v>4000000000</v>
      </c>
      <c r="C11" s="71"/>
    </row>
    <row r="12" spans="1:3" x14ac:dyDescent="0.25">
      <c r="A12" s="20" t="s">
        <v>40</v>
      </c>
      <c r="B12" s="70">
        <v>1700000</v>
      </c>
      <c r="C12" s="71"/>
    </row>
    <row r="13" spans="1:3" x14ac:dyDescent="0.25">
      <c r="A13" s="20" t="s">
        <v>41</v>
      </c>
      <c r="B13" s="55" t="s">
        <v>118</v>
      </c>
      <c r="C13" s="56"/>
    </row>
    <row r="14" spans="1:3" x14ac:dyDescent="0.25">
      <c r="A14" s="20" t="s">
        <v>42</v>
      </c>
      <c r="B14" s="48" t="s">
        <v>174</v>
      </c>
      <c r="C14" s="47"/>
    </row>
    <row r="15" spans="1:3" x14ac:dyDescent="0.25">
      <c r="A15" s="20" t="s">
        <v>43</v>
      </c>
      <c r="B15" s="47" t="s">
        <v>113</v>
      </c>
      <c r="C15" s="47"/>
    </row>
    <row r="16" spans="1:3" x14ac:dyDescent="0.25">
      <c r="A16" s="20" t="s">
        <v>44</v>
      </c>
      <c r="B16" s="47" t="s">
        <v>113</v>
      </c>
      <c r="C16" s="47"/>
    </row>
    <row r="17" spans="1:3" x14ac:dyDescent="0.25">
      <c r="A17" s="74" t="s">
        <v>45</v>
      </c>
      <c r="B17" s="47" t="s">
        <v>135</v>
      </c>
      <c r="C17" s="47"/>
    </row>
    <row r="18" spans="1:3" x14ac:dyDescent="0.25">
      <c r="A18" s="75"/>
      <c r="B18" s="10" t="s">
        <v>46</v>
      </c>
      <c r="C18" s="10" t="s">
        <v>47</v>
      </c>
    </row>
    <row r="19" spans="1:3" x14ac:dyDescent="0.25">
      <c r="A19" s="75"/>
      <c r="B19" s="6" t="s">
        <v>48</v>
      </c>
      <c r="C19" s="6"/>
    </row>
    <row r="20" spans="1:3" x14ac:dyDescent="0.25">
      <c r="A20" s="75"/>
      <c r="B20" s="6"/>
      <c r="C20" s="6"/>
    </row>
    <row r="21" spans="1:3" x14ac:dyDescent="0.25">
      <c r="A21" s="76"/>
      <c r="B21" s="6"/>
      <c r="C21" s="6"/>
    </row>
    <row r="22" spans="1:3" x14ac:dyDescent="0.25">
      <c r="A22" s="20" t="s">
        <v>49</v>
      </c>
      <c r="B22" s="47" t="s">
        <v>120</v>
      </c>
      <c r="C22" s="47"/>
    </row>
    <row r="23" spans="1:3" x14ac:dyDescent="0.25">
      <c r="A23" s="20" t="s">
        <v>50</v>
      </c>
      <c r="B23" s="77" t="s">
        <v>120</v>
      </c>
      <c r="C23" s="78"/>
    </row>
    <row r="24" spans="1:3" x14ac:dyDescent="0.25">
      <c r="A24" s="20" t="s">
        <v>51</v>
      </c>
      <c r="B24" s="47" t="s">
        <v>123</v>
      </c>
      <c r="C24" s="47"/>
    </row>
    <row r="25" spans="1:3" x14ac:dyDescent="0.25">
      <c r="A25" s="20" t="s">
        <v>52</v>
      </c>
      <c r="B25" s="47" t="s">
        <v>120</v>
      </c>
      <c r="C25" s="47"/>
    </row>
    <row r="26" spans="1:3" x14ac:dyDescent="0.25">
      <c r="A26" s="20" t="s">
        <v>53</v>
      </c>
      <c r="B26" s="47" t="s">
        <v>175</v>
      </c>
      <c r="C26" s="47"/>
    </row>
    <row r="27" spans="1:3" x14ac:dyDescent="0.25">
      <c r="A27" s="19" t="s">
        <v>54</v>
      </c>
      <c r="B27" s="47"/>
      <c r="C27" s="47"/>
    </row>
    <row r="28" spans="1:3" x14ac:dyDescent="0.25">
      <c r="A28" s="79" t="s">
        <v>55</v>
      </c>
      <c r="B28" s="79"/>
      <c r="C28" s="79"/>
    </row>
    <row r="29" spans="1:3" x14ac:dyDescent="0.25">
      <c r="A29" s="72" t="s">
        <v>56</v>
      </c>
      <c r="B29" s="73"/>
      <c r="C29" s="11"/>
    </row>
    <row r="30" spans="1:3" x14ac:dyDescent="0.25">
      <c r="A30" s="72" t="s">
        <v>57</v>
      </c>
      <c r="B30" s="73"/>
      <c r="C30" s="11"/>
    </row>
    <row r="31" spans="1:3" x14ac:dyDescent="0.25">
      <c r="A31" s="72" t="s">
        <v>58</v>
      </c>
      <c r="B31" s="73"/>
      <c r="C31" s="12"/>
    </row>
    <row r="32" spans="1:3" x14ac:dyDescent="0.25">
      <c r="A32" s="72" t="s">
        <v>59</v>
      </c>
      <c r="B32" s="73"/>
      <c r="C32" s="11"/>
    </row>
    <row r="33" spans="1:3" x14ac:dyDescent="0.25">
      <c r="A33" s="72" t="s">
        <v>60</v>
      </c>
      <c r="B33" s="73"/>
      <c r="C33" s="11"/>
    </row>
    <row r="34" spans="1:3" x14ac:dyDescent="0.25">
      <c r="A34" s="72" t="s">
        <v>61</v>
      </c>
      <c r="B34" s="73"/>
      <c r="C34" s="13"/>
    </row>
    <row r="35" spans="1:3" x14ac:dyDescent="0.25">
      <c r="A35" s="68" t="s">
        <v>62</v>
      </c>
      <c r="B35" s="69"/>
      <c r="C35" s="14"/>
    </row>
    <row r="36" spans="1:3" x14ac:dyDescent="0.25">
      <c r="A36" s="68" t="s">
        <v>63</v>
      </c>
      <c r="B36" s="69"/>
      <c r="C36" s="15"/>
    </row>
    <row r="37" spans="1:3" x14ac:dyDescent="0.25">
      <c r="A37" s="80" t="s">
        <v>64</v>
      </c>
      <c r="B37" s="81"/>
      <c r="C37" s="15"/>
    </row>
    <row r="38" spans="1:3" x14ac:dyDescent="0.25">
      <c r="A38" s="82"/>
      <c r="B38" s="83"/>
      <c r="C38" s="15"/>
    </row>
    <row r="39" spans="1:3" x14ac:dyDescent="0.25">
      <c r="A39" s="84"/>
      <c r="B39" s="85"/>
      <c r="C39" s="15"/>
    </row>
    <row r="40" spans="1:3" x14ac:dyDescent="0.25">
      <c r="A40" s="86" t="s">
        <v>65</v>
      </c>
      <c r="B40" s="86"/>
      <c r="C40" s="86"/>
    </row>
    <row r="41" spans="1:3" x14ac:dyDescent="0.25">
      <c r="A41" s="17" t="s">
        <v>66</v>
      </c>
      <c r="B41" s="18"/>
      <c r="C41" s="15"/>
    </row>
    <row r="42" spans="1:3" x14ac:dyDescent="0.25">
      <c r="A42" s="68" t="s">
        <v>67</v>
      </c>
      <c r="B42" s="69"/>
      <c r="C42" s="15"/>
    </row>
    <row r="43" spans="1:3" x14ac:dyDescent="0.25">
      <c r="A43" s="68" t="s">
        <v>68</v>
      </c>
      <c r="B43" s="69"/>
      <c r="C43" s="15"/>
    </row>
    <row r="44" spans="1:3" x14ac:dyDescent="0.25">
      <c r="A44" s="17" t="s">
        <v>69</v>
      </c>
      <c r="B44" s="18"/>
      <c r="C44" s="15"/>
    </row>
    <row r="45" spans="1:3" x14ac:dyDescent="0.25">
      <c r="A45" s="17" t="s">
        <v>70</v>
      </c>
      <c r="B45" s="18"/>
      <c r="C45" s="15"/>
    </row>
    <row r="46" spans="1:3" x14ac:dyDescent="0.25">
      <c r="A46" s="68" t="s">
        <v>71</v>
      </c>
      <c r="B46" s="69"/>
      <c r="C46" s="15"/>
    </row>
    <row r="47" spans="1:3" x14ac:dyDescent="0.25">
      <c r="A47" s="17" t="s">
        <v>72</v>
      </c>
      <c r="B47" s="16"/>
      <c r="C47" s="15"/>
    </row>
    <row r="48" spans="1:3" x14ac:dyDescent="0.25">
      <c r="A48" s="68" t="s">
        <v>73</v>
      </c>
      <c r="B48" s="69"/>
      <c r="C48" s="15"/>
    </row>
    <row r="49" spans="1:3" x14ac:dyDescent="0.25">
      <c r="A49" s="68" t="s">
        <v>74</v>
      </c>
      <c r="B49" s="69"/>
      <c r="C49" s="15"/>
    </row>
    <row r="50" spans="1:3" x14ac:dyDescent="0.25">
      <c r="A50" s="68" t="s">
        <v>64</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8" zoomScale="110" zoomScaleNormal="110"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7" t="s">
        <v>75</v>
      </c>
      <c r="B1" s="87"/>
      <c r="C1" s="87"/>
    </row>
    <row r="2" spans="1:9" ht="15" customHeight="1" x14ac:dyDescent="0.25">
      <c r="A2" s="34" t="s">
        <v>35</v>
      </c>
      <c r="B2" s="92" t="str">
        <f>'AUTOS NOTA 321'!B2:C2</f>
        <v xml:space="preserve">SINIESTRO  112635681  LEGIS APJ32033
</v>
      </c>
      <c r="C2" s="93"/>
    </row>
    <row r="3" spans="1:9" x14ac:dyDescent="0.25">
      <c r="A3" s="35" t="s">
        <v>1</v>
      </c>
      <c r="B3" s="107" t="str">
        <f>'AUTOS  NOTA 322'!B2:C2</f>
        <v>11001310301820230012200</v>
      </c>
      <c r="C3" s="107"/>
    </row>
    <row r="4" spans="1:9" x14ac:dyDescent="0.25">
      <c r="A4" s="35" t="s">
        <v>2</v>
      </c>
      <c r="B4" s="107" t="str">
        <f>'AUTOS  NOTA 322'!B3:C3</f>
        <v>Juzgado 18 Civil del Circuito de Bogotá</v>
      </c>
      <c r="C4" s="107"/>
    </row>
    <row r="5" spans="1:9" x14ac:dyDescent="0.25">
      <c r="A5" s="35" t="s">
        <v>3</v>
      </c>
      <c r="B5" s="107" t="str">
        <f>'AUTOS  NOTA 322'!B4:C4</f>
        <v>Allianz Seguros S.A. 
Transportes Integrales y Eficientes de Colombia - Transcol S.A.S
Rentandes S.A.S.
John Andrei Betancur Arenas</v>
      </c>
      <c r="C5" s="107"/>
    </row>
    <row r="6" spans="1:9" ht="15" customHeight="1" x14ac:dyDescent="0.25">
      <c r="A6" s="35" t="s">
        <v>4</v>
      </c>
      <c r="B6" s="107" t="str">
        <f>'AUTOS  NOTA 322'!B5:C5</f>
        <v>Luis Alberto Tovar Reina (padre)
María Victoria Méndez Camargo (madre)
Jessica Paola Tovar Méndez (hermana)
Luis Felipe Tovar Méndez (hermano)
Diego Armando Méndez Camargo (hermano)</v>
      </c>
      <c r="C6" s="107"/>
    </row>
    <row r="7" spans="1:9" x14ac:dyDescent="0.25">
      <c r="A7" s="35" t="s">
        <v>5</v>
      </c>
      <c r="B7" s="107" t="str">
        <f>'AUTOS  NOTA 322'!B6:C6</f>
        <v>LLAMADA EN GARANTIA</v>
      </c>
      <c r="C7" s="107"/>
    </row>
    <row r="8" spans="1:9" x14ac:dyDescent="0.25">
      <c r="A8" s="37" t="s">
        <v>36</v>
      </c>
      <c r="B8" s="107" t="str">
        <f>'AUTOS  NOTA 322'!B7:C8</f>
        <v>Jenifer Katherine Tovar Méndez</v>
      </c>
      <c r="C8" s="107"/>
    </row>
    <row r="9" spans="1:9" ht="30" x14ac:dyDescent="0.25">
      <c r="A9" s="35" t="s">
        <v>76</v>
      </c>
      <c r="B9" s="105">
        <f>SUM(C11,C12,C14,C15,C17)</f>
        <v>424277000</v>
      </c>
      <c r="C9" s="106"/>
    </row>
    <row r="10" spans="1:9" x14ac:dyDescent="0.25">
      <c r="A10" s="108" t="s">
        <v>77</v>
      </c>
      <c r="B10" s="97" t="s">
        <v>78</v>
      </c>
      <c r="C10" s="98"/>
    </row>
    <row r="11" spans="1:9" x14ac:dyDescent="0.25">
      <c r="A11" s="108"/>
      <c r="B11" s="36" t="s">
        <v>79</v>
      </c>
      <c r="C11" s="31">
        <v>72000000</v>
      </c>
    </row>
    <row r="12" spans="1:9" x14ac:dyDescent="0.25">
      <c r="A12" s="108"/>
      <c r="B12" s="36" t="s">
        <v>80</v>
      </c>
      <c r="C12" s="31">
        <v>2277000</v>
      </c>
    </row>
    <row r="13" spans="1:9" x14ac:dyDescent="0.25">
      <c r="A13" s="108"/>
      <c r="B13" s="97"/>
      <c r="C13" s="98"/>
    </row>
    <row r="14" spans="1:9" x14ac:dyDescent="0.25">
      <c r="A14" s="108"/>
      <c r="B14" s="36" t="s">
        <v>81</v>
      </c>
      <c r="C14" s="39">
        <v>350000000</v>
      </c>
    </row>
    <row r="15" spans="1:9" x14ac:dyDescent="0.25">
      <c r="A15" s="108"/>
      <c r="B15" s="36" t="s">
        <v>82</v>
      </c>
      <c r="C15" s="39"/>
      <c r="E15" t="s">
        <v>83</v>
      </c>
      <c r="F15" s="22">
        <v>0.7</v>
      </c>
    </row>
    <row r="16" spans="1:9" x14ac:dyDescent="0.25">
      <c r="A16" s="108"/>
      <c r="B16" s="97" t="s">
        <v>84</v>
      </c>
      <c r="C16" s="98"/>
      <c r="E16" t="s">
        <v>85</v>
      </c>
      <c r="F16" s="23">
        <v>0.3</v>
      </c>
      <c r="I16" s="25"/>
    </row>
    <row r="17" spans="1:9" x14ac:dyDescent="0.25">
      <c r="A17" s="108"/>
      <c r="B17" s="36"/>
      <c r="C17" s="40"/>
      <c r="F17" s="26"/>
      <c r="I17" s="25"/>
    </row>
    <row r="18" spans="1:9" ht="23.25" customHeight="1" x14ac:dyDescent="0.25">
      <c r="A18" s="38" t="s">
        <v>86</v>
      </c>
      <c r="B18" s="92" t="s">
        <v>124</v>
      </c>
      <c r="C18" s="93"/>
    </row>
    <row r="19" spans="1:9" ht="60" x14ac:dyDescent="0.25">
      <c r="A19" s="35" t="s">
        <v>87</v>
      </c>
      <c r="B19" s="99" t="s">
        <v>179</v>
      </c>
      <c r="C19" s="100"/>
    </row>
    <row r="20" spans="1:9" ht="15" customHeight="1" x14ac:dyDescent="0.25">
      <c r="A20" s="21" t="s">
        <v>88</v>
      </c>
      <c r="B20" s="94">
        <f>((C22+C23+C25+C26+C30+C28+C32+C34+C29+C33)-C37)*C36*C38</f>
        <v>208650000</v>
      </c>
      <c r="C20" s="94"/>
    </row>
    <row r="21" spans="1:9" x14ac:dyDescent="0.25">
      <c r="A21" s="7" t="s">
        <v>89</v>
      </c>
      <c r="B21" s="101" t="s">
        <v>78</v>
      </c>
      <c r="C21" s="102"/>
    </row>
    <row r="22" spans="1:9" x14ac:dyDescent="0.25">
      <c r="A22" s="103"/>
      <c r="B22" s="36" t="s">
        <v>79</v>
      </c>
      <c r="C22" s="31">
        <v>0</v>
      </c>
    </row>
    <row r="23" spans="1:9" x14ac:dyDescent="0.25">
      <c r="A23" s="104"/>
      <c r="B23" s="36" t="s">
        <v>80</v>
      </c>
      <c r="C23" s="31">
        <v>350000</v>
      </c>
    </row>
    <row r="24" spans="1:9" x14ac:dyDescent="0.25">
      <c r="A24" s="104"/>
      <c r="B24" s="97" t="s">
        <v>90</v>
      </c>
      <c r="C24" s="98"/>
    </row>
    <row r="25" spans="1:9" x14ac:dyDescent="0.25">
      <c r="A25" s="104"/>
      <c r="B25" s="36" t="s">
        <v>81</v>
      </c>
      <c r="C25" s="31">
        <v>210000000</v>
      </c>
    </row>
    <row r="26" spans="1:9" ht="29.25" customHeight="1" x14ac:dyDescent="0.25">
      <c r="A26" s="104"/>
      <c r="B26" s="36" t="s">
        <v>91</v>
      </c>
      <c r="C26" s="31">
        <v>0</v>
      </c>
    </row>
    <row r="27" spans="1:9" x14ac:dyDescent="0.25">
      <c r="A27" s="104"/>
      <c r="B27" s="97" t="s">
        <v>92</v>
      </c>
      <c r="C27" s="98"/>
    </row>
    <row r="28" spans="1:9" x14ac:dyDescent="0.25">
      <c r="A28" s="104"/>
      <c r="B28" s="36" t="s">
        <v>93</v>
      </c>
      <c r="C28" s="31">
        <v>0</v>
      </c>
    </row>
    <row r="29" spans="1:9" x14ac:dyDescent="0.25">
      <c r="A29" s="104"/>
      <c r="B29" s="36" t="s">
        <v>79</v>
      </c>
      <c r="C29" s="31">
        <v>0</v>
      </c>
    </row>
    <row r="30" spans="1:9" x14ac:dyDescent="0.25">
      <c r="A30" s="104"/>
      <c r="B30" s="36" t="s">
        <v>80</v>
      </c>
      <c r="C30" s="31">
        <v>0</v>
      </c>
    </row>
    <row r="31" spans="1:9" x14ac:dyDescent="0.25">
      <c r="A31" s="104"/>
      <c r="B31" s="97" t="s">
        <v>94</v>
      </c>
      <c r="C31" s="98"/>
    </row>
    <row r="32" spans="1:9" x14ac:dyDescent="0.25">
      <c r="A32" s="104"/>
      <c r="B32" s="36"/>
      <c r="C32" s="31"/>
    </row>
    <row r="33" spans="1:3" x14ac:dyDescent="0.25">
      <c r="A33" s="104"/>
      <c r="B33" s="36" t="s">
        <v>79</v>
      </c>
      <c r="C33" s="31">
        <v>0</v>
      </c>
    </row>
    <row r="34" spans="1:3" x14ac:dyDescent="0.25">
      <c r="A34" s="104"/>
      <c r="B34" s="36" t="s">
        <v>80</v>
      </c>
      <c r="C34" s="31">
        <v>0</v>
      </c>
    </row>
    <row r="35" spans="1:3" x14ac:dyDescent="0.25">
      <c r="A35" s="104"/>
      <c r="B35" s="97" t="s">
        <v>95</v>
      </c>
      <c r="C35" s="98"/>
    </row>
    <row r="36" spans="1:3" x14ac:dyDescent="0.25">
      <c r="A36" s="104"/>
      <c r="B36" s="36" t="s">
        <v>96</v>
      </c>
      <c r="C36" s="32">
        <v>1</v>
      </c>
    </row>
    <row r="37" spans="1:3" x14ac:dyDescent="0.25">
      <c r="A37" s="104"/>
      <c r="B37" s="36" t="s">
        <v>40</v>
      </c>
      <c r="C37" s="33">
        <v>1700000</v>
      </c>
    </row>
    <row r="38" spans="1:3" x14ac:dyDescent="0.25">
      <c r="A38" s="104"/>
      <c r="B38" s="36" t="s">
        <v>97</v>
      </c>
      <c r="C38" s="32">
        <v>1</v>
      </c>
    </row>
    <row r="39" spans="1:3" x14ac:dyDescent="0.25">
      <c r="A39" s="24" t="s">
        <v>98</v>
      </c>
      <c r="B39" s="94">
        <f>IFERROR(B20*(VLOOKUP(B18,E15:F17,2,0)),16666)</f>
        <v>16666</v>
      </c>
      <c r="C39" s="94"/>
    </row>
    <row r="40" spans="1:3" ht="93" customHeight="1" x14ac:dyDescent="0.25">
      <c r="A40" s="35" t="s">
        <v>99</v>
      </c>
      <c r="B40" s="95" t="s">
        <v>180</v>
      </c>
      <c r="C40" s="96"/>
    </row>
    <row r="41" spans="1:3" ht="211.5" customHeight="1" x14ac:dyDescent="0.25">
      <c r="A41" s="35" t="s">
        <v>100</v>
      </c>
      <c r="B41" s="90" t="s">
        <v>178</v>
      </c>
      <c r="C41" s="91"/>
    </row>
    <row r="42" spans="1:3" ht="26.25" customHeight="1" x14ac:dyDescent="0.25">
      <c r="A42" s="42" t="s">
        <v>101</v>
      </c>
      <c r="B42" s="42"/>
      <c r="C42" s="42"/>
    </row>
    <row r="43" spans="1:3" x14ac:dyDescent="0.25">
      <c r="A43" s="41" t="s">
        <v>102</v>
      </c>
      <c r="B43" s="89"/>
      <c r="C43" s="89"/>
    </row>
    <row r="44" spans="1:3" ht="41.25" customHeight="1" x14ac:dyDescent="0.25">
      <c r="A44" s="41" t="s">
        <v>103</v>
      </c>
      <c r="B44" s="89"/>
      <c r="C44" s="8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7" t="s">
        <v>104</v>
      </c>
      <c r="B1" s="87"/>
      <c r="C1" s="87"/>
    </row>
    <row r="2" spans="1:3" x14ac:dyDescent="0.25">
      <c r="A2" s="20" t="s">
        <v>35</v>
      </c>
      <c r="B2" s="77" t="str">
        <f>'AUTOS NOTA 324'!B2:C2</f>
        <v xml:space="preserve">SINIESTRO  112635681  LEGIS APJ32033
</v>
      </c>
      <c r="C2" s="78"/>
    </row>
    <row r="3" spans="1:3" x14ac:dyDescent="0.25">
      <c r="A3" s="5" t="s">
        <v>1</v>
      </c>
      <c r="B3" s="47" t="str">
        <f>'AUTOS  NOTA 322'!B2:C2</f>
        <v>11001310301820230012200</v>
      </c>
      <c r="C3" s="47"/>
    </row>
    <row r="4" spans="1:3" x14ac:dyDescent="0.25">
      <c r="A4" s="5" t="s">
        <v>2</v>
      </c>
      <c r="B4" s="47" t="str">
        <f>'AUTOS  NOTA 322'!B3:C3</f>
        <v>Juzgado 18 Civil del Circuito de Bogotá</v>
      </c>
      <c r="C4" s="47"/>
    </row>
    <row r="5" spans="1:3" x14ac:dyDescent="0.25">
      <c r="A5" s="5" t="s">
        <v>3</v>
      </c>
      <c r="B5" s="47" t="str">
        <f>'AUTOS  NOTA 322'!B4:C4</f>
        <v>Allianz Seguros S.A. 
Transportes Integrales y Eficientes de Colombia - Transcol S.A.S
Rentandes S.A.S.
John Andrei Betancur Arenas</v>
      </c>
      <c r="C5" s="47"/>
    </row>
    <row r="6" spans="1:3" ht="15" customHeight="1" x14ac:dyDescent="0.25">
      <c r="A6" s="5" t="s">
        <v>4</v>
      </c>
      <c r="B6" s="47" t="str">
        <f>'AUTOS  NOTA 322'!B5:C5</f>
        <v>Luis Alberto Tovar Reina (padre)
María Victoria Méndez Camargo (madre)
Jessica Paola Tovar Méndez (hermana)
Luis Felipe Tovar Méndez (hermano)
Diego Armando Méndez Camargo (hermano)</v>
      </c>
      <c r="C6" s="47"/>
    </row>
    <row r="7" spans="1:3" ht="15" customHeight="1" x14ac:dyDescent="0.25">
      <c r="A7" s="5" t="s">
        <v>5</v>
      </c>
      <c r="B7" s="47" t="str">
        <f>'AUTOS  NOTA 322'!B6:C6</f>
        <v>LLAMADA EN GARANTIA</v>
      </c>
      <c r="C7" s="47"/>
    </row>
    <row r="8" spans="1:3" ht="15" customHeight="1" x14ac:dyDescent="0.25">
      <c r="A8" s="30" t="s">
        <v>36</v>
      </c>
      <c r="B8" s="47" t="str">
        <f>'AUTOS  NOTA 322'!B7:C8</f>
        <v>Jenifer Katherine Tovar Méndez</v>
      </c>
      <c r="C8" s="47"/>
    </row>
    <row r="9" spans="1:3" ht="18.95" customHeight="1" x14ac:dyDescent="0.25">
      <c r="A9" s="5" t="s">
        <v>105</v>
      </c>
      <c r="B9" s="47"/>
      <c r="C9" s="47"/>
    </row>
    <row r="10" spans="1:3" x14ac:dyDescent="0.25">
      <c r="A10" s="7" t="s">
        <v>89</v>
      </c>
      <c r="B10" s="111">
        <f>'AUTOS NOTA 324'!B20:C20</f>
        <v>208650000</v>
      </c>
      <c r="C10" s="111"/>
    </row>
    <row r="11" spans="1:3" x14ac:dyDescent="0.25">
      <c r="A11" s="7" t="s">
        <v>106</v>
      </c>
      <c r="B11" s="112">
        <f>'AUTOS NOTA 324'!B39:C39</f>
        <v>16666</v>
      </c>
      <c r="C11" s="47"/>
    </row>
    <row r="12" spans="1:3" ht="30" x14ac:dyDescent="0.25">
      <c r="A12" s="7" t="s">
        <v>107</v>
      </c>
      <c r="B12" s="109"/>
      <c r="C12" s="110"/>
    </row>
    <row r="13" spans="1:3" ht="45" x14ac:dyDescent="0.25">
      <c r="A13" s="5" t="s">
        <v>108</v>
      </c>
      <c r="B13" s="47"/>
      <c r="C13" s="47"/>
    </row>
    <row r="14" spans="1:3" ht="45" x14ac:dyDescent="0.25">
      <c r="A14" s="5" t="s">
        <v>109</v>
      </c>
      <c r="B14" s="47"/>
      <c r="C14" s="47"/>
    </row>
    <row r="15" spans="1:3" x14ac:dyDescent="0.25">
      <c r="A15" s="5" t="s">
        <v>110</v>
      </c>
      <c r="B15" s="6"/>
      <c r="C15" s="6"/>
    </row>
    <row r="16" spans="1:3" x14ac:dyDescent="0.25">
      <c r="A16" s="7" t="s">
        <v>111</v>
      </c>
      <c r="B16" s="47"/>
      <c r="C16" s="47"/>
    </row>
    <row r="17" spans="1:3" x14ac:dyDescent="0.25">
      <c r="A17" s="6" t="s">
        <v>112</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29"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29" t="s">
        <v>127</v>
      </c>
      <c r="M2" t="s">
        <v>128</v>
      </c>
      <c r="N2" t="s">
        <v>85</v>
      </c>
      <c r="O2" t="s">
        <v>120</v>
      </c>
    </row>
    <row r="3" spans="1:15" x14ac:dyDescent="0.25">
      <c r="A3" t="s">
        <v>128</v>
      </c>
      <c r="C3" t="s">
        <v>129</v>
      </c>
      <c r="D3" s="2" t="s">
        <v>130</v>
      </c>
      <c r="E3" s="1" t="s">
        <v>131</v>
      </c>
      <c r="F3" s="2" t="s">
        <v>85</v>
      </c>
      <c r="G3" s="4">
        <v>0.3</v>
      </c>
      <c r="H3" t="s">
        <v>132</v>
      </c>
      <c r="I3" t="s">
        <v>133</v>
      </c>
      <c r="L3" s="29"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29" t="s">
        <v>144</v>
      </c>
    </row>
    <row r="6" spans="1:15" x14ac:dyDescent="0.25">
      <c r="E6" s="1" t="s">
        <v>145</v>
      </c>
      <c r="I6" t="s">
        <v>146</v>
      </c>
      <c r="L6" s="29" t="s">
        <v>147</v>
      </c>
    </row>
    <row r="7" spans="1:15" x14ac:dyDescent="0.25">
      <c r="E7" s="1" t="s">
        <v>148</v>
      </c>
      <c r="I7" t="s">
        <v>149</v>
      </c>
      <c r="L7" s="29" t="s">
        <v>150</v>
      </c>
    </row>
    <row r="8" spans="1:15" x14ac:dyDescent="0.25">
      <c r="E8" s="1" t="s">
        <v>151</v>
      </c>
      <c r="L8" s="29" t="s">
        <v>92</v>
      </c>
    </row>
    <row r="9" spans="1:15" x14ac:dyDescent="0.25">
      <c r="L9" s="29" t="s">
        <v>152</v>
      </c>
    </row>
    <row r="10" spans="1:15" x14ac:dyDescent="0.25">
      <c r="L10" s="29" t="s">
        <v>153</v>
      </c>
    </row>
    <row r="11" spans="1:15" x14ac:dyDescent="0.25">
      <c r="L11" s="29" t="s">
        <v>154</v>
      </c>
    </row>
    <row r="12" spans="1:15" x14ac:dyDescent="0.25">
      <c r="L12" s="29" t="s">
        <v>155</v>
      </c>
    </row>
    <row r="13" spans="1:15" x14ac:dyDescent="0.25">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2024-04-09T00:42:41Z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