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F0906BC1-EA25-4621-B3BD-ADA8AFBFAF5A}" xr6:coauthVersionLast="47" xr6:coauthVersionMax="47" xr10:uidLastSave="{00000000-0000-0000-0000-000000000000}"/>
  <bookViews>
    <workbookView xWindow="-120" yWindow="-120" windowWidth="24240" windowHeight="1302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<sst xmlns="http://schemas.openxmlformats.org/spreadsheetml/2006/main" count="244" uniqueCount="183">
  <si>
    <t>SOLICITUD DE ANTECEDENTES -ABOGADO EXTERNO-</t>
  </si>
  <si>
    <t>Radicado(23 digitos)</t>
  </si>
  <si>
    <t>1100140030-39-2023-00718-00</t>
  </si>
  <si>
    <t>Juzgado</t>
  </si>
  <si>
    <t>TREINTA Y NUEVE (39) CIVIL MUNICIPAL DE BOGOTÁ D.C.</t>
  </si>
  <si>
    <t>Demandado</t>
  </si>
  <si>
    <t>ALLIANZ SEGUROS S.A.</t>
  </si>
  <si>
    <t xml:space="preserve">Demandante </t>
  </si>
  <si>
    <t>DANIEL FERNANDO BURBANO ORDOÑEZ</t>
  </si>
  <si>
    <t>Tipo de vinculacion compañía</t>
  </si>
  <si>
    <t>DEMANDA DIRECTA</t>
  </si>
  <si>
    <t xml:space="preserve">Tipo de perjucio </t>
  </si>
  <si>
    <t>PÉRDIDA TOTAL DAÑOS</t>
  </si>
  <si>
    <t>INTERVINIENTE -Nombre de lesionado o muerto (s) del proceso</t>
  </si>
  <si>
    <t xml:space="preserve">Numero de identificacion </t>
  </si>
  <si>
    <t xml:space="preserve">Domicilio </t>
  </si>
  <si>
    <t>N/A</t>
  </si>
  <si>
    <t xml:space="preserve">Telefono </t>
  </si>
  <si>
    <t>Correo electronico</t>
  </si>
  <si>
    <t xml:space="preserve">Estado Civil </t>
  </si>
  <si>
    <t xml:space="preserve">Fecha de nacimiento </t>
  </si>
  <si>
    <t xml:space="preserve">Edad al momento del siniestro </t>
  </si>
  <si>
    <t xml:space="preserve">Fecha de defuncion </t>
  </si>
  <si>
    <t xml:space="preserve">Situcion Laboral </t>
  </si>
  <si>
    <t xml:space="preserve">Profesion </t>
  </si>
  <si>
    <t xml:space="preserve">Ingresos Netos </t>
  </si>
  <si>
    <t>Numero de Lesionados y/o fallecidos  según IPAT</t>
  </si>
  <si>
    <t xml:space="preserve">Condicion </t>
  </si>
  <si>
    <t>Ocupante vehículo</t>
  </si>
  <si>
    <t>Fecha de los hechos</t>
  </si>
  <si>
    <t>03 de junio de 2022</t>
  </si>
  <si>
    <t>Fecha de solicitud audiencia prejudicial</t>
  </si>
  <si>
    <t>18 de noviembre de 2022</t>
  </si>
  <si>
    <t>Fecha de audiencia prejudicial</t>
  </si>
  <si>
    <t>07 de diciembre de 2022</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</si>
  <si>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</si>
  <si>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El 02 de abril de 2022, DANIEL BURBANO celebró con Allianz, contrato de seguro materializado en la Póliza de Seguro de Auto Liviano No. 023075500/0 con el objeto de asegurar el vehículo de placa HAN713, Marca MITSUBISHI, Clase CAMPERO, Tipo MONTERO, Modelo 2014.
El 03 de junio de 2022, el demandante sufrió un accidente de tránsito en el puente de Oritoguaz, cuando se dirigía al municipio de Oporapa Huila, presuntamente como consecuencia de unas fuertes lluvias que se presentaban por el sector, que conllevaron que cayera al abismo. 
Al día siguiente del hecho se contactaron personas de la aseguradora para prestar el servicio de grúa llevando el vehículo al taller Autocentro de la ciudad de Neiva, en donde fue declarado con pérdida total.
El 09 de julio de 2022 alega el demandante se presentó la reclamación. No obstante la misma fue objetada por no encontrar relación entre los daños identificados en el automotor y el relato de los hechos del asegurado.</t>
  </si>
  <si>
    <t>Asegurado</t>
  </si>
  <si>
    <t>Nit Asegurado</t>
  </si>
  <si>
    <t>Placa vehículo asegurado (si aplica)</t>
  </si>
  <si>
    <t>HAN713</t>
  </si>
  <si>
    <t>No. Póliza vinculada</t>
  </si>
  <si>
    <t>023075500/0</t>
  </si>
  <si>
    <t>Fecha de asignación</t>
  </si>
  <si>
    <t>29 de mayo de 2023</t>
  </si>
  <si>
    <t>Fecha de notificación</t>
  </si>
  <si>
    <t>24 de octubre de 2023</t>
  </si>
  <si>
    <r>
      <t xml:space="preserve">Fecha de contestacion 
*Recomendación: </t>
    </r>
    <r>
      <rPr>
        <sz val="11"/>
        <color theme="1"/>
        <rFont val="Calibri"/>
        <family val="2"/>
        <scheme val="minor"/>
      </rPr>
      <t>Fecha máxima para contestar la demanda acorde a lo estiúlado en la norma.</t>
    </r>
  </si>
  <si>
    <t>27 de noviembre de 2023</t>
  </si>
  <si>
    <t>REMISION DE ANTECEDENTES - ABOGADO INTERNO-</t>
  </si>
  <si>
    <t>SINIESTRO - APLICATIVO</t>
  </si>
  <si>
    <t>INTERVINIENTE</t>
  </si>
  <si>
    <t>PÓLIZA</t>
  </si>
  <si>
    <t>AMPARO A AFECTAR</t>
  </si>
  <si>
    <t>VALOR ASEGURADO</t>
  </si>
  <si>
    <t>DEDUCIBLE</t>
  </si>
  <si>
    <t>MODALIDAD</t>
  </si>
  <si>
    <t>OCURRENCIA</t>
  </si>
  <si>
    <t xml:space="preserve">VIGENCIA </t>
  </si>
  <si>
    <t xml:space="preserve"> Desde las 00:00 horas del 02/04/2022 hasta las 24:00 horas del
01/04/2023.</t>
  </si>
  <si>
    <t xml:space="preserve">SINIESTRO DENTRO DE LA VIGENCIA? </t>
  </si>
  <si>
    <t>SI</t>
  </si>
  <si>
    <t>CARTERA A DÍA</t>
  </si>
  <si>
    <t>COASEGURO</t>
  </si>
  <si>
    <t xml:space="preserve">ASEGURADORAS  </t>
  </si>
  <si>
    <t xml:space="preserve">% DE PARTICIPACION </t>
  </si>
  <si>
    <t>ALLIANZ</t>
  </si>
  <si>
    <t>REASEGURO- SUPERA LOS $500M-</t>
  </si>
  <si>
    <t>LARGE GLOSSES</t>
  </si>
  <si>
    <t>MOTIVO DE LA DEMANDA</t>
  </si>
  <si>
    <t xml:space="preserve">Objetado por la Compañía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</si>
  <si>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</si>
  <si>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</si>
  <si>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</si>
  <si>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</si>
  <si>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</si>
  <si>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</si>
  <si>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</si>
  <si>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</si>
  <si>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</si>
  <si>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</si>
  <si>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</si>
  <si>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</si>
  <si>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</si>
  <si>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</si>
  <si>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</si>
  <si>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</si>
  <si>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</si>
  <si>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</si>
  <si>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</si>
  <si>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</si>
  <si>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</si>
  <si>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</si>
  <si>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</si>
  <si>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“ARTÍCULO 1077. CARGA DE LA PRUEBA. Corresponderá al asegurado demostrar la ocurrencia 
del siniestro, así como la cuantía de la pérdida, si fuere el caso. 
El asegurador deberá demostrar los hechos o circunstancias excluyentes de su responsabilidad”. 
Por lo anterior, al validar las circunstancias de ocurrencia del siniestro declaradas, encontramos que 
la misma no coincide con lo evidenciado al inspeccionar el vehículo asegurado, y al no poder 
establecer las condiciones de modo, tiempo y lugar en que sucedieron los hechos, podemos 
determinar que la ocurrencia del siniestro no está probada.</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</si>
  <si>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</si>
  <si>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</si>
  <si>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</si>
  <si>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</si>
  <si>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</si>
  <si>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</si>
  <si>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</si>
  <si>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</si>
  <si>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</si>
  <si>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</si>
  <si>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</si>
  <si>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</si>
  <si>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</si>
  <si>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</si>
  <si>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</si>
  <si>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</si>
  <si>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</si>
  <si>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</si>
  <si>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</si>
  <si>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</si>
  <si>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</si>
  <si>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</si>
  <si>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</si>
  <si>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</si>
  <si>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</si>
  <si>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</si>
  <si>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</si>
  <si>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</si>
  <si>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</si>
  <si>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</si>
  <si>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</si>
  <si>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</si>
  <si>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</si>
  <si>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</si>
  <si>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</si>
  <si>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</si>
  <si>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</si>
  <si>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</si>
  <si>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</si>
  <si>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</si>
  <si>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LLAMADA EN GARANTIA</t>
  </si>
  <si>
    <t xml:space="preserve">RCE LESIONES </t>
  </si>
  <si>
    <t xml:space="preserve">SI </t>
  </si>
  <si>
    <t>NO</t>
  </si>
  <si>
    <t>CEDIDO</t>
  </si>
  <si>
    <t>FACULTATIVO</t>
  </si>
  <si>
    <t>REMOTO</t>
  </si>
  <si>
    <t xml:space="preserve">Ocupado-trabajador cuenta ajena </t>
  </si>
  <si>
    <t xml:space="preserve">Ciclista </t>
  </si>
  <si>
    <t>RCE HOMICIDIO</t>
  </si>
  <si>
    <t>CLAIMS MADE</t>
  </si>
  <si>
    <t>ACEPTADO</t>
  </si>
  <si>
    <t>AUTOMATICO</t>
  </si>
  <si>
    <t>Pretensiones elevadas- reclamación Compañía</t>
  </si>
  <si>
    <t>Ocupado - Autonomo</t>
  </si>
  <si>
    <t>Cliclista vehículo</t>
  </si>
  <si>
    <t>RCE HOMICIDIO-LESION</t>
  </si>
  <si>
    <t>SUNSET</t>
  </si>
  <si>
    <t>PROPIO</t>
  </si>
  <si>
    <t>Ofrecimiento muy bajo-reclamación Compañía</t>
  </si>
  <si>
    <t xml:space="preserve">Tareas del hogar </t>
  </si>
  <si>
    <t xml:space="preserve">Motociclista </t>
  </si>
  <si>
    <t>RCE + DAÑOS MATERIALES</t>
  </si>
  <si>
    <t>DESCUBREMIENTO</t>
  </si>
  <si>
    <t xml:space="preserve">Nuevos reclamantes </t>
  </si>
  <si>
    <t>Pendiente acceder al mercado laboral -pedir a nino</t>
  </si>
  <si>
    <t>RCC HOMICIDIO</t>
  </si>
  <si>
    <t>Respuesta extemporanea</t>
  </si>
  <si>
    <t>Pasajero servicio publico</t>
  </si>
  <si>
    <t>RCC LESIONES</t>
  </si>
  <si>
    <t xml:space="preserve">Sin reclamación previa </t>
  </si>
  <si>
    <t>Peaton</t>
  </si>
  <si>
    <t>RCC HOMICIDIO-LESION</t>
  </si>
  <si>
    <t xml:space="preserve">Vida/RC medica- aviso de siniestro sin tramite </t>
  </si>
  <si>
    <t>PERDIDA PARCIAL DAÑOS</t>
  </si>
  <si>
    <t>PÉRDIDA PARCIAL HURTO</t>
  </si>
  <si>
    <t>SUSTRACCIÓN TOTAL</t>
  </si>
  <si>
    <t>NO APLICA</t>
  </si>
  <si>
    <t>N/A CASO DE DAÑOS</t>
  </si>
  <si>
    <t>DESCONOCIDO</t>
  </si>
  <si>
    <t>Intereses de mora</t>
  </si>
  <si>
    <t>SINIESTRO  115193915  LEGIS APJ32084</t>
  </si>
  <si>
    <t>PROCEDER CON LA CONTESTACION</t>
  </si>
  <si>
    <t>EXCEPCIONES DE MERITO FRENTE A LA DEMANDA:
1. INEXISTENCIA DE OBLIGACIÓN DE INDEMNIZAR POR INCUMPLIMIENTO DE LAS CARGAS DEL ARTÍCULO 1077 DEL CÓDIGO DE COMERCIO.
2. FALTA DE COBERTURA MATERIAL AL ESTAR ANTE RIESGOS EXPRESAMENTE EXCLUÍDOS CONFORME CON LO CONSIGNADO EN EL CONDICIONADO DE LA PÓLIZA.
3. LA MALA FE DEL ASEGURADO – PÉRDIDA DEL DERECHO A LA INDEMNIZACIÓN.
4. INEXISTENCIA DE OBLIGACIÓN INDEMNIZATORIA POR CUANTO LOS ACTOS POTESTATIVOS SON INASEGURABLES.
5. CARÁCTER MERAMENTE INDEMNIZATORIO DE LOS CONTRATOS DE SEGURO.
6. EN EL EVENTO EN QUE SE ACREDITE QUE EL CONTRATO DE SEGURO SE CELEBRÓ CON UNA CAUSA ÍLICITA, NO EXISTIRÁ OBLIGACIÓN INDEMNIZATORIA POR CUANTO EL CONTRATO ESTARÁ VICIADO DE NULIDAD ABSOLUTA.
7. INEXISTENCIA DE OBLIGACIÓN INDEMNIZATORIA POR LA CONFIGURACIÓN DE LA NULIDAD RELATIVA DEL CONTRATO DE SEGURO POR RETICENCIA.
8. APLICACIÓN AL CLAUSULADO GENERAL DEL CONTRATO DE SEGURO – EN CASO DE ACREDITARSE LA BUENA FE LIBRE DE CULPA DEL ASEGURADO, ESTE DEBERÁ TRANSFERIR LA PROPIEDAD DEL AUTOMOTOR A ALLIANZ SEGUROS S.A. 
9. IMPROCEDENCIA DEL COBRO DE INTERESES MORATORIOS.
10. AUSENCIA DE INTERESES ASEGURABLE COMO CONSECUENCIA DE LA COMPRAVENTA DEL VEHÍCULO DE PLACA HAN713 A UN TERCERO
11. EN CUALQUIER CASO, DE NINGUNA FORMA SE PODRÁ EXCEDER EL LÍMITE DEL VALOR ASEGURADO EN LA PÓLIZA DE SEGURO DE AUTOMÓVILES INDIVIDUAL LIVIANOS PARTICULARES No. 023075500/0.
12.GENERICA O INNOMINADA Y OTRAS.</t>
  </si>
  <si>
    <t>Como liquidación objetiva de las pretensiones se estima un monto de $125.256.719.
1. Valor Asegurado: Por concepto del amparo de Daños de mayor cuantía contemplado en la Póliza de Automóviles Individual Livianos Particulares No. 023075500/0, se estima como limite la suma de $94.500.000.  Dado que en la póliza se establece que el valor asegurado será el menor entre el definido en la Guía de Valores Fasecolda y el valor asegruado en la carátula, debe aclararse que el menor valor es el de la carátula, pues en la guía de Fasecolda este vehículo registra un valor de $118.700.000.
2. Intereses de Mora: Se tendrá por intereses moratorios la suma de $30.756.719 contados desde el mes siguiente a la fecha en que se presetó la reclamación por parte del asegurado, esto es, a partir del 10 de agosto de 2022, hasta la fecha de presentación del presente informe.
3. Deducible: No se encuentra contemplado dentro del contrato de seguro, deducible alguno para el amparo de Daños de mayor cuantía.</t>
  </si>
  <si>
    <t>HAN-713 (DAÑOS MATERIALES)</t>
  </si>
  <si>
    <t>Amparo de póliza - DAÑOS DE MAYOR CUANTÍA</t>
  </si>
  <si>
    <t>La contingencia se califica como EVENTUAL toda vez que la acreditación de las circunstancias de modo, tiempo y lugar relacionadas con el accidente que devinieron en el presunto estado de pérdida total del vehículo asegurado dependerán del debate probatorio, como consecuencia de las inconsistencias en el relato efectuado.
Lo primero que debe tomarse en consideración, es que la póliza de seguro No. 023075500/0, cuyo asegurado es el señor DANIEL FERNANDO BURBANO ORDOÑEZ, presta cobertura temporal y material, de conformidad con los hechos y pretensiones, expuestos en el líbelo de la demanda. Frente a la cobertura temporal, debe señalarse que el hecho, esto es, el presunto accidente dentro del que se vio involucrado el vehículo de placas HAN-713, ocurrió el 03 de junio de 2022, es decir, acaeció dentro de la vigencia de la póliza comprendida entre el 02 de abril de 2022 y el 01 de abril de 2023. Aunado a ello, presta cobertura material en tanto ampara los daños de mayor cuantía, pretensión que se le endilga a la compañía aseguradora. 
Por otro lado, frente al presunto accidente dentro del cual se vio involucrado el vehículo asegurado, debe decirse que existen altos indicios de que podría tratarse de una conducta fraudulenta por parte del señor DANIEL FERNANDO BURBANO ORDOÑEZ, que conllevan a la presunción de que se trata de un siniestro elaborado de manera premeditada. Lo anterior, se basa en los indicios enumerados por el INIF en su investigación, en la que analizaron la posibilidad de que el automotor que se presentó a la inspección de asegurabilidad con el proposito de ser asegurado, no es el mismo vehículo que rescató de la Quebrada Calenturas en el municipio de Elías - Huila el 03 de junio de 2022, es decir, que según las conclusiones del INIF es posible que este vehículo haya sido "gemeliado" con el fin de reclamar la indemnización de la Póliza de Autos No. 023075500/0. Circunstancia que se encuentra sustentada en las inconsistencias presentadas en las versiones rendidas por parte del propietario, presunto conductor y demás entrevistados con relación a las circunstancias de modo, tiempo y lugar en que ocurrió el siniestro, así como los hechos inmediatamente posteriores al evento y en las documentales donde se constata que el vehículo reviste modificaciones frente a los registros fotográficos de la inspección, además de la existencia de créditos en mora a cargo del demandante y sobregiros. Lo cual lo ubica en una posición de riesgo económico como motivación para buscar la indemnización de manera fraudulenta. Además de esto, existen inconsistencias en la mecanica del accidente, pues por parte del asegurado se manifiesta que durante el accidente cayó al abismo de la Quebrada (de al menos 4 metros), sin presentar ninguna lesión o herida y logrando salir de dicho lugar, sin ayuda y en altas horas de la noche. 
Como consecuencia de esta situación sospechosa, dependerá del debate probatorio, especialmente del interrogatorio del propietario/conductor, y contradicción del Dictamen pericial, determinar si el siniestro atendió a un hecho provocado o hecho potestativo. Razón por la cual, la contingencia se califica como Eventual.
Todo lo anterior, sin perjuicio del carácter contingente del proceso.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</si>
</sst>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sz val="11"/>
      <color theme="1"/>
      <name val="Calibri"/>
      <family val="2"/>
    </font>
    <font>
      <sz val="11"/>
      <name val="Arial"/>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6">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6" fontId="0" fillId="0" borderId="1" xfId="1" applyNumberFormat="1" applyFont="1" applyBorder="1" applyAlignment="1" applyProtection="1">
      <alignment horizontal="justify" vertical="top"/>
      <protection locked="0"/>
    </xf>
    <xf numFmtId="0" fontId="3" fillId="2" borderId="4" xfId="0" applyFont="1" applyFill="1" applyBorder="1" applyAlignment="1">
      <alignment horizontal="center" vertical="top"/>
    </xf>
    <xf numFmtId="0" fontId="0" fillId="0" borderId="1" xfId="0"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8" fillId="0" borderId="15" xfId="0" applyFont="1" applyBorder="1" applyAlignment="1">
      <alignment horizontal="left" vertical="top"/>
    </xf>
    <xf numFmtId="0" fontId="9" fillId="0" borderId="16" xfId="0" applyFont="1" applyBorder="1"/>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opLeftCell="A28" zoomScaleNormal="100" workbookViewId="0">
      <selection activeCell="B8" sqref="B8:C8"/>
    </sheetView>
  </sheetViews>
  <sheetFormatPr baseColWidth="10" defaultColWidth="0" defaultRowHeight="15" x14ac:dyDescent="0.25"/>
  <cols>
    <col min="1" max="1" width="53.5703125" style="8" customWidth="1"/>
    <col min="2" max="2" width="55.28515625" style="8" customWidth="1"/>
    <col min="3" max="3" width="19.28515625" style="8" customWidth="1"/>
    <col min="4" max="16384" width="11.42578125" style="2" hidden="1"/>
  </cols>
  <sheetData>
    <row r="1" spans="1:3" ht="18.75" x14ac:dyDescent="0.25">
      <c r="A1" s="78" t="s">
        <v>0</v>
      </c>
      <c r="B1" s="78"/>
      <c r="C1" s="78"/>
    </row>
    <row r="2" spans="1:3" x14ac:dyDescent="0.25">
      <c r="A2" s="5" t="s">
        <v>1</v>
      </c>
      <c r="B2" s="79" t="s">
        <v>2</v>
      </c>
      <c r="C2" s="80"/>
    </row>
    <row r="3" spans="1:3" x14ac:dyDescent="0.25">
      <c r="A3" s="5" t="s">
        <v>3</v>
      </c>
      <c r="B3" s="47" t="s">
        <v>4</v>
      </c>
      <c r="C3" s="48"/>
    </row>
    <row r="4" spans="1:3" x14ac:dyDescent="0.25">
      <c r="A4" s="5" t="s">
        <v>5</v>
      </c>
      <c r="B4" s="47" t="s">
        <v>6</v>
      </c>
      <c r="C4" s="48"/>
    </row>
    <row r="5" spans="1:3" ht="31.5" customHeight="1" x14ac:dyDescent="0.25">
      <c r="A5" s="5" t="s">
        <v>7</v>
      </c>
      <c r="B5" s="47" t="s">
        <v>8</v>
      </c>
      <c r="C5" s="48"/>
    </row>
    <row r="6" spans="1:3" x14ac:dyDescent="0.25">
      <c r="A6" s="5" t="s">
        <v>9</v>
      </c>
      <c r="B6" s="46" t="s">
        <v>10</v>
      </c>
      <c r="C6" s="46"/>
    </row>
    <row r="7" spans="1:3" x14ac:dyDescent="0.25">
      <c r="A7" s="27" t="s">
        <v>11</v>
      </c>
      <c r="B7" s="47" t="s">
        <v>12</v>
      </c>
      <c r="C7" s="48"/>
    </row>
    <row r="8" spans="1:3" ht="35.450000000000003" customHeight="1" x14ac:dyDescent="0.25">
      <c r="A8" s="27" t="s">
        <v>13</v>
      </c>
      <c r="B8" s="46" t="s">
        <v>180</v>
      </c>
      <c r="C8" s="46"/>
    </row>
    <row r="9" spans="1:3" x14ac:dyDescent="0.25">
      <c r="A9" s="27" t="s">
        <v>14</v>
      </c>
      <c r="B9" s="46">
        <v>1131107741</v>
      </c>
      <c r="C9" s="46"/>
    </row>
    <row r="10" spans="1:3" x14ac:dyDescent="0.25">
      <c r="A10" s="27" t="s">
        <v>15</v>
      </c>
      <c r="B10" s="49" t="s">
        <v>16</v>
      </c>
      <c r="C10" s="49"/>
    </row>
    <row r="11" spans="1:3" ht="30" customHeight="1" x14ac:dyDescent="0.25">
      <c r="A11" s="28" t="s">
        <v>17</v>
      </c>
      <c r="B11" s="49" t="s">
        <v>16</v>
      </c>
      <c r="C11" s="49"/>
    </row>
    <row r="12" spans="1:3" ht="30" customHeight="1" x14ac:dyDescent="0.25">
      <c r="A12" s="5" t="s">
        <v>18</v>
      </c>
      <c r="B12" s="49" t="s">
        <v>16</v>
      </c>
      <c r="C12" s="49"/>
    </row>
    <row r="13" spans="1:3" x14ac:dyDescent="0.2">
      <c r="A13" s="5" t="s">
        <v>19</v>
      </c>
      <c r="B13" s="73" t="s">
        <v>173</v>
      </c>
      <c r="C13" s="74"/>
    </row>
    <row r="14" spans="1:3" x14ac:dyDescent="0.2">
      <c r="A14" s="5" t="s">
        <v>20</v>
      </c>
      <c r="B14" s="73" t="s">
        <v>173</v>
      </c>
      <c r="C14" s="74"/>
    </row>
    <row r="15" spans="1:3" x14ac:dyDescent="0.2">
      <c r="A15" s="5" t="s">
        <v>21</v>
      </c>
      <c r="B15" s="73" t="s">
        <v>173</v>
      </c>
      <c r="C15" s="74"/>
    </row>
    <row r="16" spans="1:3" x14ac:dyDescent="0.2">
      <c r="A16" s="5" t="s">
        <v>22</v>
      </c>
      <c r="B16" s="73" t="s">
        <v>173</v>
      </c>
      <c r="C16" s="74"/>
    </row>
    <row r="17" spans="1:3" ht="15" customHeight="1" x14ac:dyDescent="0.25">
      <c r="A17" s="5" t="s">
        <v>23</v>
      </c>
      <c r="B17" s="49" t="s">
        <v>174</v>
      </c>
      <c r="C17" s="49"/>
    </row>
    <row r="18" spans="1:3" x14ac:dyDescent="0.25">
      <c r="A18" s="5" t="s">
        <v>24</v>
      </c>
      <c r="B18" s="49" t="s">
        <v>174</v>
      </c>
      <c r="C18" s="49"/>
    </row>
    <row r="19" spans="1:3" ht="18.75" customHeight="1" x14ac:dyDescent="0.25">
      <c r="A19" s="5" t="s">
        <v>25</v>
      </c>
      <c r="B19" s="49" t="s">
        <v>174</v>
      </c>
      <c r="C19" s="49"/>
    </row>
    <row r="20" spans="1:3" x14ac:dyDescent="0.2">
      <c r="A20" s="5" t="s">
        <v>26</v>
      </c>
      <c r="B20" s="73" t="s">
        <v>173</v>
      </c>
      <c r="C20" s="74"/>
    </row>
    <row r="21" spans="1:3" ht="17.25" customHeight="1" x14ac:dyDescent="0.25">
      <c r="A21" s="5" t="s">
        <v>27</v>
      </c>
      <c r="B21" s="49" t="s">
        <v>28</v>
      </c>
      <c r="C21" s="49"/>
    </row>
    <row r="22" spans="1:3" x14ac:dyDescent="0.25">
      <c r="A22" s="43" t="s">
        <v>29</v>
      </c>
      <c r="B22" s="72" t="s">
        <v>30</v>
      </c>
      <c r="C22" s="72"/>
    </row>
    <row r="23" spans="1:3" x14ac:dyDescent="0.25">
      <c r="A23" s="27" t="s">
        <v>31</v>
      </c>
      <c r="B23" s="71" t="s">
        <v>32</v>
      </c>
      <c r="C23" s="69"/>
    </row>
    <row r="24" spans="1:3" x14ac:dyDescent="0.25">
      <c r="A24" s="27" t="s">
        <v>33</v>
      </c>
      <c r="B24" s="71" t="s">
        <v>34</v>
      </c>
      <c r="C24" s="69"/>
    </row>
    <row r="25" spans="1:3" x14ac:dyDescent="0.25">
      <c r="A25" s="81" t="s">
        <v>35</v>
      </c>
      <c r="B25" s="69" t="s">
        <v>36</v>
      </c>
      <c r="C25" s="70"/>
    </row>
    <row r="26" spans="1:3" x14ac:dyDescent="0.25">
      <c r="A26" s="81"/>
      <c r="B26" s="70"/>
      <c r="C26" s="70"/>
    </row>
    <row r="27" spans="1:3" ht="100.5" customHeight="1" x14ac:dyDescent="0.25">
      <c r="A27" s="81"/>
      <c r="B27" s="70"/>
      <c r="C27" s="70"/>
    </row>
    <row r="28" spans="1:3" x14ac:dyDescent="0.25">
      <c r="A28" s="27" t="s">
        <v>37</v>
      </c>
      <c r="B28" s="70" t="s">
        <v>8</v>
      </c>
      <c r="C28" s="70"/>
    </row>
    <row r="29" spans="1:3" x14ac:dyDescent="0.25">
      <c r="A29" s="27" t="s">
        <v>38</v>
      </c>
      <c r="B29" s="46">
        <v>1131107741</v>
      </c>
      <c r="C29" s="46"/>
    </row>
    <row r="30" spans="1:3" x14ac:dyDescent="0.25">
      <c r="A30" s="27" t="s">
        <v>39</v>
      </c>
      <c r="B30" s="70" t="s">
        <v>40</v>
      </c>
      <c r="C30" s="70"/>
    </row>
    <row r="31" spans="1:3" x14ac:dyDescent="0.25">
      <c r="A31" s="27" t="s">
        <v>41</v>
      </c>
      <c r="B31" s="70" t="s">
        <v>42</v>
      </c>
      <c r="C31" s="70"/>
    </row>
    <row r="32" spans="1:3" x14ac:dyDescent="0.25">
      <c r="A32" s="27" t="s">
        <v>43</v>
      </c>
      <c r="B32" s="76" t="s">
        <v>44</v>
      </c>
      <c r="C32" s="77"/>
    </row>
    <row r="33" spans="1:3" x14ac:dyDescent="0.25">
      <c r="A33" s="5" t="s">
        <v>45</v>
      </c>
      <c r="B33" s="75" t="s">
        <v>46</v>
      </c>
      <c r="C33" s="75"/>
    </row>
    <row r="34" spans="1:3" ht="45" x14ac:dyDescent="0.25">
      <c r="A34" s="5" t="s">
        <v>47</v>
      </c>
      <c r="B34" s="75" t="s">
        <v>48</v>
      </c>
      <c r="C34" s="46"/>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3">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31" zoomScale="70" zoomScaleNormal="70" workbookViewId="0">
      <selection activeCell="B8" sqref="B8:C8"/>
    </sheetView>
  </sheetViews>
  <sheetFormatPr baseColWidth="10" defaultColWidth="0" defaultRowHeight="15" x14ac:dyDescent="0.25"/>
  <cols>
    <col min="1" max="1" width="49.7109375" customWidth="1"/>
    <col min="2" max="2" width="31.42578125" customWidth="1"/>
    <col min="3" max="3" width="90.28515625" customWidth="1"/>
    <col min="4" max="16384" width="11.42578125" hidden="1"/>
  </cols>
  <sheetData>
    <row r="1" spans="1:3" ht="18.75" x14ac:dyDescent="0.25">
      <c r="A1" s="45" t="s">
        <v>49</v>
      </c>
      <c r="B1" s="45"/>
      <c r="C1" s="45"/>
    </row>
    <row r="2" spans="1:3" ht="15.75" customHeight="1" x14ac:dyDescent="0.25">
      <c r="A2" s="20" t="s">
        <v>50</v>
      </c>
      <c r="B2" s="50" t="s">
        <v>176</v>
      </c>
      <c r="C2" s="51"/>
    </row>
    <row r="3" spans="1:3" s="2" customFormat="1" x14ac:dyDescent="0.25">
      <c r="A3" s="5" t="s">
        <v>1</v>
      </c>
      <c r="B3" s="46" t="str">
        <f>'AUTOS  NOTA 322'!B2:C2</f>
        <v>1100140030-39-2023-00718-00</v>
      </c>
      <c r="C3" s="46"/>
    </row>
    <row r="4" spans="1:3" s="2" customFormat="1" x14ac:dyDescent="0.25">
      <c r="A4" s="5" t="s">
        <v>3</v>
      </c>
      <c r="B4" s="46" t="str">
        <f>'AUTOS  NOTA 322'!B3:C3</f>
        <v>TREINTA Y NUEVE (39) CIVIL MUNICIPAL DE BOGOTÁ D.C.</v>
      </c>
      <c r="C4" s="46"/>
    </row>
    <row r="5" spans="1:3" s="2" customFormat="1" x14ac:dyDescent="0.25">
      <c r="A5" s="5" t="s">
        <v>5</v>
      </c>
      <c r="B5" s="46" t="str">
        <f>'AUTOS  NOTA 322'!B4:C4</f>
        <v>ALLIANZ SEGUROS S.A.</v>
      </c>
      <c r="C5" s="46"/>
    </row>
    <row r="6" spans="1:3" s="2" customFormat="1" x14ac:dyDescent="0.25">
      <c r="A6" s="5" t="s">
        <v>7</v>
      </c>
      <c r="B6" s="46" t="str">
        <f>'AUTOS  NOTA 322'!B5:C5</f>
        <v>DANIEL FERNANDO BURBANO ORDOÑEZ</v>
      </c>
      <c r="C6" s="46"/>
    </row>
    <row r="7" spans="1:3" s="2" customFormat="1" x14ac:dyDescent="0.25">
      <c r="A7" s="5" t="s">
        <v>9</v>
      </c>
      <c r="B7" s="46" t="str">
        <f>'AUTOS  NOTA 322'!B6:C6</f>
        <v>DEMANDA DIRECTA</v>
      </c>
      <c r="C7" s="46"/>
    </row>
    <row r="8" spans="1:3" s="2" customFormat="1" x14ac:dyDescent="0.25">
      <c r="A8" s="30" t="s">
        <v>51</v>
      </c>
      <c r="B8" s="46" t="str">
        <f>'AUTOS  NOTA 322'!B7:C8</f>
        <v>HAN-713 (DAÑOS MATERIALES)</v>
      </c>
      <c r="C8" s="46"/>
    </row>
    <row r="9" spans="1:3" x14ac:dyDescent="0.25">
      <c r="A9" s="20" t="s">
        <v>52</v>
      </c>
      <c r="B9" s="46">
        <v>23075500</v>
      </c>
      <c r="C9" s="46"/>
    </row>
    <row r="10" spans="1:3" x14ac:dyDescent="0.25">
      <c r="A10" s="20" t="s">
        <v>53</v>
      </c>
      <c r="B10" s="46" t="s">
        <v>12</v>
      </c>
      <c r="C10" s="46"/>
    </row>
    <row r="11" spans="1:3" x14ac:dyDescent="0.25">
      <c r="A11" s="20" t="s">
        <v>54</v>
      </c>
      <c r="B11" s="64">
        <v>94500000</v>
      </c>
      <c r="C11" s="65"/>
    </row>
    <row r="12" spans="1:3" x14ac:dyDescent="0.25">
      <c r="A12" s="20" t="s">
        <v>55</v>
      </c>
      <c r="B12" s="64">
        <v>0</v>
      </c>
      <c r="C12" s="65"/>
    </row>
    <row r="13" spans="1:3" x14ac:dyDescent="0.25">
      <c r="A13" s="20" t="s">
        <v>56</v>
      </c>
      <c r="B13" s="47" t="s">
        <v>57</v>
      </c>
      <c r="C13" s="48"/>
    </row>
    <row r="14" spans="1:3" x14ac:dyDescent="0.25">
      <c r="A14" s="20" t="s">
        <v>58</v>
      </c>
      <c r="B14" s="49" t="s">
        <v>59</v>
      </c>
      <c r="C14" s="46"/>
    </row>
    <row r="15" spans="1:3" x14ac:dyDescent="0.25">
      <c r="A15" s="20" t="s">
        <v>60</v>
      </c>
      <c r="B15" s="46" t="s">
        <v>61</v>
      </c>
      <c r="C15" s="46"/>
    </row>
    <row r="16" spans="1:3" x14ac:dyDescent="0.25">
      <c r="A16" s="20" t="s">
        <v>62</v>
      </c>
      <c r="B16" s="46"/>
      <c r="C16" s="46"/>
    </row>
    <row r="17" spans="1:3" x14ac:dyDescent="0.25">
      <c r="A17" s="66" t="s">
        <v>63</v>
      </c>
      <c r="B17" s="46"/>
      <c r="C17" s="46"/>
    </row>
    <row r="18" spans="1:3" x14ac:dyDescent="0.25">
      <c r="A18" s="67"/>
      <c r="B18" s="10" t="s">
        <v>64</v>
      </c>
      <c r="C18" s="10" t="s">
        <v>65</v>
      </c>
    </row>
    <row r="19" spans="1:3" x14ac:dyDescent="0.25">
      <c r="A19" s="67"/>
      <c r="B19" s="6" t="s">
        <v>66</v>
      </c>
      <c r="C19" s="6"/>
    </row>
    <row r="20" spans="1:3" x14ac:dyDescent="0.25">
      <c r="A20" s="67"/>
      <c r="B20" s="6"/>
      <c r="C20" s="6"/>
    </row>
    <row r="21" spans="1:3" x14ac:dyDescent="0.25">
      <c r="A21" s="68"/>
      <c r="B21" s="6"/>
      <c r="C21" s="6"/>
    </row>
    <row r="22" spans="1:3" x14ac:dyDescent="0.25">
      <c r="A22" s="20" t="s">
        <v>67</v>
      </c>
      <c r="B22" s="46"/>
      <c r="C22" s="46"/>
    </row>
    <row r="23" spans="1:3" x14ac:dyDescent="0.25">
      <c r="A23" s="20" t="s">
        <v>68</v>
      </c>
      <c r="B23" s="50"/>
      <c r="C23" s="51"/>
    </row>
    <row r="24" spans="1:3" x14ac:dyDescent="0.25">
      <c r="A24" s="20" t="s">
        <v>69</v>
      </c>
      <c r="B24" s="46" t="s">
        <v>70</v>
      </c>
      <c r="C24" s="46"/>
    </row>
    <row r="25" spans="1:3" x14ac:dyDescent="0.25">
      <c r="A25" s="20" t="s">
        <v>71</v>
      </c>
      <c r="B25" s="46"/>
      <c r="C25" s="46"/>
    </row>
    <row r="26" spans="1:3" x14ac:dyDescent="0.25">
      <c r="A26" s="20" t="s">
        <v>72</v>
      </c>
      <c r="B26" s="46"/>
      <c r="C26" s="46"/>
    </row>
    <row r="27" spans="1:3" x14ac:dyDescent="0.25">
      <c r="A27" s="19" t="s">
        <v>73</v>
      </c>
      <c r="B27" s="46"/>
      <c r="C27" s="46"/>
    </row>
    <row r="28" spans="1:3" x14ac:dyDescent="0.25">
      <c r="A28" s="52" t="s">
        <v>74</v>
      </c>
      <c r="B28" s="52"/>
      <c r="C28" s="52"/>
    </row>
    <row r="29" spans="1:3" x14ac:dyDescent="0.25">
      <c r="A29" s="62" t="s">
        <v>75</v>
      </c>
      <c r="B29" s="63"/>
      <c r="C29" s="11"/>
    </row>
    <row r="30" spans="1:3" x14ac:dyDescent="0.25">
      <c r="A30" s="62" t="s">
        <v>76</v>
      </c>
      <c r="B30" s="63"/>
      <c r="C30" s="11"/>
    </row>
    <row r="31" spans="1:3" x14ac:dyDescent="0.25">
      <c r="A31" s="62" t="s">
        <v>77</v>
      </c>
      <c r="B31" s="63"/>
      <c r="C31" s="12"/>
    </row>
    <row r="32" spans="1:3" x14ac:dyDescent="0.25">
      <c r="A32" s="62" t="s">
        <v>78</v>
      </c>
      <c r="B32" s="63"/>
      <c r="C32" s="11"/>
    </row>
    <row r="33" spans="1:3" x14ac:dyDescent="0.25">
      <c r="A33" s="62" t="s">
        <v>79</v>
      </c>
      <c r="B33" s="63"/>
      <c r="C33" s="11"/>
    </row>
    <row r="34" spans="1:3" x14ac:dyDescent="0.25">
      <c r="A34" s="62" t="s">
        <v>80</v>
      </c>
      <c r="B34" s="63"/>
      <c r="C34" s="13"/>
    </row>
    <row r="35" spans="1:3" x14ac:dyDescent="0.25">
      <c r="A35" s="53" t="s">
        <v>81</v>
      </c>
      <c r="B35" s="54"/>
      <c r="C35" s="14"/>
    </row>
    <row r="36" spans="1:3" x14ac:dyDescent="0.25">
      <c r="A36" s="53" t="s">
        <v>82</v>
      </c>
      <c r="B36" s="54"/>
      <c r="C36" s="15"/>
    </row>
    <row r="37" spans="1:3" x14ac:dyDescent="0.25">
      <c r="A37" s="55" t="s">
        <v>83</v>
      </c>
      <c r="B37" s="56"/>
      <c r="C37" s="15"/>
    </row>
    <row r="38" spans="1:3" x14ac:dyDescent="0.25">
      <c r="A38" s="57"/>
      <c r="B38" s="58"/>
      <c r="C38" s="15"/>
    </row>
    <row r="39" spans="1:3" x14ac:dyDescent="0.25">
      <c r="A39" s="59"/>
      <c r="B39" s="60"/>
      <c r="C39" s="15"/>
    </row>
    <row r="40" spans="1:3" x14ac:dyDescent="0.25">
      <c r="A40" s="61" t="s">
        <v>84</v>
      </c>
      <c r="B40" s="61"/>
      <c r="C40" s="61"/>
    </row>
    <row r="41" spans="1:3" x14ac:dyDescent="0.25">
      <c r="A41" s="17" t="s">
        <v>85</v>
      </c>
      <c r="B41" s="18"/>
      <c r="C41" s="15"/>
    </row>
    <row r="42" spans="1:3" x14ac:dyDescent="0.25">
      <c r="A42" s="53" t="s">
        <v>86</v>
      </c>
      <c r="B42" s="54"/>
      <c r="C42" s="15"/>
    </row>
    <row r="43" spans="1:3" x14ac:dyDescent="0.25">
      <c r="A43" s="53" t="s">
        <v>87</v>
      </c>
      <c r="B43" s="54"/>
      <c r="C43" s="15"/>
    </row>
    <row r="44" spans="1:3" x14ac:dyDescent="0.25">
      <c r="A44" s="17" t="s">
        <v>88</v>
      </c>
      <c r="B44" s="18"/>
      <c r="C44" s="15"/>
    </row>
    <row r="45" spans="1:3" x14ac:dyDescent="0.25">
      <c r="A45" s="17" t="s">
        <v>89</v>
      </c>
      <c r="B45" s="18"/>
      <c r="C45" s="15"/>
    </row>
    <row r="46" spans="1:3" x14ac:dyDescent="0.25">
      <c r="A46" s="53" t="s">
        <v>90</v>
      </c>
      <c r="B46" s="54"/>
      <c r="C46" s="15"/>
    </row>
    <row r="47" spans="1:3" x14ac:dyDescent="0.25">
      <c r="A47" s="17" t="s">
        <v>91</v>
      </c>
      <c r="B47" s="16"/>
      <c r="C47" s="15"/>
    </row>
    <row r="48" spans="1:3" x14ac:dyDescent="0.25">
      <c r="A48" s="53" t="s">
        <v>92</v>
      </c>
      <c r="B48" s="54"/>
      <c r="C48" s="15"/>
    </row>
    <row r="49" spans="1:3" x14ac:dyDescent="0.25">
      <c r="A49" s="53" t="s">
        <v>93</v>
      </c>
      <c r="B49" s="54"/>
      <c r="C49" s="15"/>
    </row>
    <row r="50" spans="1:3" ht="120" x14ac:dyDescent="0.25">
      <c r="A50" s="53" t="s">
        <v>83</v>
      </c>
      <c r="B50" s="54"/>
      <c r="C50" s="14" t="s">
        <v>94</v>
      </c>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zoomScale="110" zoomScaleNormal="110" workbookViewId="0">
      <selection activeCell="B41" sqref="B41:C41"/>
    </sheetView>
  </sheetViews>
  <sheetFormatPr baseColWidth="10" defaultColWidth="0" defaultRowHeight="15" x14ac:dyDescent="0.25"/>
  <cols>
    <col min="1" max="1" width="41.7109375" customWidth="1"/>
    <col min="2" max="2" width="35.28515625" customWidth="1"/>
    <col min="3" max="3" width="54.7109375" customWidth="1"/>
    <col min="4" max="8" width="11.42578125" hidden="1" customWidth="1"/>
    <col min="9" max="9" width="12" hidden="1" customWidth="1"/>
    <col min="10" max="16384" width="11.42578125" hidden="1"/>
  </cols>
  <sheetData>
    <row r="1" spans="1:9" ht="18.75" x14ac:dyDescent="0.25">
      <c r="A1" s="45" t="s">
        <v>95</v>
      </c>
      <c r="B1" s="45"/>
      <c r="C1" s="45"/>
    </row>
    <row r="2" spans="1:9" ht="15" customHeight="1" x14ac:dyDescent="0.25">
      <c r="A2" s="34" t="s">
        <v>50</v>
      </c>
      <c r="B2" s="86" t="str">
        <f>'AUTOS NOTA 321'!B2:C2</f>
        <v>SINIESTRO  115193915  LEGIS APJ32084</v>
      </c>
      <c r="C2" s="87"/>
    </row>
    <row r="3" spans="1:9" x14ac:dyDescent="0.25">
      <c r="A3" s="35" t="s">
        <v>1</v>
      </c>
      <c r="B3" s="90" t="str">
        <f>'AUTOS  NOTA 322'!B2:C2</f>
        <v>1100140030-39-2023-00718-00</v>
      </c>
      <c r="C3" s="90"/>
    </row>
    <row r="4" spans="1:9" x14ac:dyDescent="0.25">
      <c r="A4" s="35" t="s">
        <v>3</v>
      </c>
      <c r="B4" s="90" t="str">
        <f>'AUTOS  NOTA 322'!B3:C3</f>
        <v>TREINTA Y NUEVE (39) CIVIL MUNICIPAL DE BOGOTÁ D.C.</v>
      </c>
      <c r="C4" s="90"/>
    </row>
    <row r="5" spans="1:9" x14ac:dyDescent="0.25">
      <c r="A5" s="35" t="s">
        <v>5</v>
      </c>
      <c r="B5" s="90" t="str">
        <f>'AUTOS  NOTA 322'!B4:C4</f>
        <v>ALLIANZ SEGUROS S.A.</v>
      </c>
      <c r="C5" s="90"/>
    </row>
    <row r="6" spans="1:9" ht="15" customHeight="1" x14ac:dyDescent="0.25">
      <c r="A6" s="35" t="s">
        <v>7</v>
      </c>
      <c r="B6" s="90" t="str">
        <f>'AUTOS  NOTA 322'!B5:C5</f>
        <v>DANIEL FERNANDO BURBANO ORDOÑEZ</v>
      </c>
      <c r="C6" s="90"/>
    </row>
    <row r="7" spans="1:9" x14ac:dyDescent="0.25">
      <c r="A7" s="35" t="s">
        <v>9</v>
      </c>
      <c r="B7" s="90" t="str">
        <f>'AUTOS  NOTA 322'!B6:C6</f>
        <v>DEMANDA DIRECTA</v>
      </c>
      <c r="C7" s="90"/>
    </row>
    <row r="8" spans="1:9" x14ac:dyDescent="0.25">
      <c r="A8" s="37" t="s">
        <v>51</v>
      </c>
      <c r="B8" s="90" t="str">
        <f>'AUTOS  NOTA 322'!B7:C8</f>
        <v>HAN-713 (DAÑOS MATERIALES)</v>
      </c>
      <c r="C8" s="90"/>
    </row>
    <row r="9" spans="1:9" ht="30" x14ac:dyDescent="0.25">
      <c r="A9" s="35" t="s">
        <v>96</v>
      </c>
      <c r="B9" s="84">
        <f>SUM(C11,C12,C14,C15,C17)</f>
        <v>126269882</v>
      </c>
      <c r="C9" s="85"/>
    </row>
    <row r="10" spans="1:9" x14ac:dyDescent="0.25">
      <c r="A10" s="91" t="s">
        <v>97</v>
      </c>
      <c r="B10" s="88" t="s">
        <v>98</v>
      </c>
      <c r="C10" s="89"/>
    </row>
    <row r="11" spans="1:9" ht="30" x14ac:dyDescent="0.25">
      <c r="A11" s="91"/>
      <c r="B11" s="36" t="s">
        <v>181</v>
      </c>
      <c r="C11" s="44">
        <v>94500000</v>
      </c>
    </row>
    <row r="12" spans="1:9" x14ac:dyDescent="0.25">
      <c r="A12" s="91"/>
      <c r="B12" s="36" t="s">
        <v>175</v>
      </c>
      <c r="C12" s="31">
        <v>31769882</v>
      </c>
    </row>
    <row r="13" spans="1:9" x14ac:dyDescent="0.25">
      <c r="A13" s="91"/>
      <c r="B13" s="88"/>
      <c r="C13" s="89"/>
    </row>
    <row r="14" spans="1:9" x14ac:dyDescent="0.25">
      <c r="A14" s="91"/>
      <c r="B14" s="36" t="s">
        <v>101</v>
      </c>
      <c r="C14" s="39"/>
    </row>
    <row r="15" spans="1:9" x14ac:dyDescent="0.25">
      <c r="A15" s="91"/>
      <c r="B15" s="36" t="s">
        <v>102</v>
      </c>
      <c r="C15" s="39"/>
      <c r="E15" t="s">
        <v>103</v>
      </c>
      <c r="F15" s="22">
        <v>0.7</v>
      </c>
    </row>
    <row r="16" spans="1:9" x14ac:dyDescent="0.25">
      <c r="A16" s="91"/>
      <c r="B16" s="88" t="s">
        <v>104</v>
      </c>
      <c r="C16" s="89"/>
      <c r="E16" t="s">
        <v>105</v>
      </c>
      <c r="F16" s="23">
        <v>0.3</v>
      </c>
      <c r="I16" s="25"/>
    </row>
    <row r="17" spans="1:9" x14ac:dyDescent="0.25">
      <c r="A17" s="91"/>
      <c r="B17" s="36"/>
      <c r="C17" s="40"/>
      <c r="F17" s="26"/>
      <c r="I17" s="25"/>
    </row>
    <row r="18" spans="1:9" ht="23.25" customHeight="1" x14ac:dyDescent="0.25">
      <c r="A18" s="38" t="s">
        <v>106</v>
      </c>
      <c r="B18" s="86" t="s">
        <v>105</v>
      </c>
      <c r="C18" s="87"/>
    </row>
    <row r="19" spans="1:9" ht="60" x14ac:dyDescent="0.25">
      <c r="A19" s="35" t="s">
        <v>107</v>
      </c>
      <c r="B19" s="98" t="s">
        <v>182</v>
      </c>
      <c r="C19" s="99"/>
    </row>
    <row r="20" spans="1:9" ht="15" customHeight="1" x14ac:dyDescent="0.25">
      <c r="A20" s="21" t="s">
        <v>108</v>
      </c>
      <c r="B20" s="95">
        <f>((C22+C23+C25+C26+C30+C28+C32+C34+C29+C33)-C37)*C36*C38</f>
        <v>125256719</v>
      </c>
      <c r="C20" s="95"/>
    </row>
    <row r="21" spans="1:9" x14ac:dyDescent="0.25">
      <c r="A21" s="7" t="s">
        <v>109</v>
      </c>
      <c r="B21" s="100" t="s">
        <v>98</v>
      </c>
      <c r="C21" s="101"/>
    </row>
    <row r="22" spans="1:9" x14ac:dyDescent="0.25">
      <c r="A22" s="82"/>
      <c r="B22" s="36" t="s">
        <v>99</v>
      </c>
      <c r="C22" s="31">
        <v>0</v>
      </c>
    </row>
    <row r="23" spans="1:9" x14ac:dyDescent="0.25">
      <c r="A23" s="83"/>
      <c r="B23" s="36" t="s">
        <v>100</v>
      </c>
      <c r="C23" s="31">
        <v>0</v>
      </c>
    </row>
    <row r="24" spans="1:9" x14ac:dyDescent="0.25">
      <c r="A24" s="83"/>
      <c r="B24" s="88" t="s">
        <v>110</v>
      </c>
      <c r="C24" s="89"/>
    </row>
    <row r="25" spans="1:9" x14ac:dyDescent="0.25">
      <c r="A25" s="83"/>
      <c r="B25" s="36" t="s">
        <v>101</v>
      </c>
      <c r="C25" s="31">
        <v>0</v>
      </c>
    </row>
    <row r="26" spans="1:9" ht="28.9" customHeight="1" x14ac:dyDescent="0.25">
      <c r="A26" s="83"/>
      <c r="B26" s="36" t="s">
        <v>111</v>
      </c>
      <c r="C26" s="31">
        <v>0</v>
      </c>
    </row>
    <row r="27" spans="1:9" x14ac:dyDescent="0.25">
      <c r="A27" s="83"/>
      <c r="B27" s="88" t="s">
        <v>112</v>
      </c>
      <c r="C27" s="89"/>
    </row>
    <row r="28" spans="1:9" x14ac:dyDescent="0.25">
      <c r="A28" s="83"/>
      <c r="B28" s="36" t="s">
        <v>113</v>
      </c>
      <c r="C28" s="31">
        <v>0</v>
      </c>
    </row>
    <row r="29" spans="1:9" x14ac:dyDescent="0.25">
      <c r="A29" s="83"/>
      <c r="B29" s="36" t="s">
        <v>99</v>
      </c>
      <c r="C29" s="31">
        <v>0</v>
      </c>
    </row>
    <row r="30" spans="1:9" x14ac:dyDescent="0.25">
      <c r="A30" s="83"/>
      <c r="B30" s="36" t="s">
        <v>100</v>
      </c>
      <c r="C30" s="31">
        <v>0</v>
      </c>
    </row>
    <row r="31" spans="1:9" x14ac:dyDescent="0.25">
      <c r="A31" s="83"/>
      <c r="B31" s="88" t="s">
        <v>114</v>
      </c>
      <c r="C31" s="89"/>
    </row>
    <row r="32" spans="1:9" x14ac:dyDescent="0.25">
      <c r="A32" s="83"/>
      <c r="B32" s="36" t="s">
        <v>12</v>
      </c>
      <c r="C32" s="31">
        <v>94500000</v>
      </c>
    </row>
    <row r="33" spans="1:3" x14ac:dyDescent="0.25">
      <c r="A33" s="83"/>
      <c r="B33" s="36" t="s">
        <v>175</v>
      </c>
      <c r="C33" s="31">
        <v>30756719</v>
      </c>
    </row>
    <row r="34" spans="1:3" x14ac:dyDescent="0.25">
      <c r="A34" s="83"/>
      <c r="B34" s="36" t="s">
        <v>100</v>
      </c>
      <c r="C34" s="31">
        <v>0</v>
      </c>
    </row>
    <row r="35" spans="1:3" x14ac:dyDescent="0.25">
      <c r="A35" s="83"/>
      <c r="B35" s="88" t="s">
        <v>115</v>
      </c>
      <c r="C35" s="89"/>
    </row>
    <row r="36" spans="1:3" x14ac:dyDescent="0.25">
      <c r="A36" s="83"/>
      <c r="B36" s="36" t="s">
        <v>116</v>
      </c>
      <c r="C36" s="32">
        <v>1</v>
      </c>
    </row>
    <row r="37" spans="1:3" x14ac:dyDescent="0.25">
      <c r="A37" s="83"/>
      <c r="B37" s="36" t="s">
        <v>55</v>
      </c>
      <c r="C37" s="33">
        <v>0</v>
      </c>
    </row>
    <row r="38" spans="1:3" x14ac:dyDescent="0.25">
      <c r="A38" s="83"/>
      <c r="B38" s="36" t="s">
        <v>117</v>
      </c>
      <c r="C38" s="32">
        <v>1</v>
      </c>
    </row>
    <row r="39" spans="1:3" x14ac:dyDescent="0.25">
      <c r="A39" s="24" t="s">
        <v>118</v>
      </c>
      <c r="B39" s="95">
        <f>IFERROR(B20*(VLOOKUP(B18,E15:F17,2,0)),16666)</f>
        <v>37577015.699999996</v>
      </c>
      <c r="C39" s="95"/>
    </row>
    <row r="40" spans="1:3" ht="93" customHeight="1" x14ac:dyDescent="0.25">
      <c r="A40" s="35" t="s">
        <v>119</v>
      </c>
      <c r="B40" s="96" t="s">
        <v>179</v>
      </c>
      <c r="C40" s="97"/>
    </row>
    <row r="41" spans="1:3" ht="211.5" customHeight="1" x14ac:dyDescent="0.25">
      <c r="A41" s="35" t="s">
        <v>120</v>
      </c>
      <c r="B41" s="93" t="s">
        <v>178</v>
      </c>
      <c r="C41" s="94"/>
    </row>
    <row r="42" spans="1:3" ht="25.9" customHeight="1" x14ac:dyDescent="0.25">
      <c r="A42" s="42" t="s">
        <v>121</v>
      </c>
      <c r="B42" s="42"/>
      <c r="C42" s="42"/>
    </row>
    <row r="43" spans="1:3" x14ac:dyDescent="0.25">
      <c r="A43" s="41" t="s">
        <v>122</v>
      </c>
      <c r="B43" s="92" t="s">
        <v>61</v>
      </c>
      <c r="C43" s="92"/>
    </row>
    <row r="44" spans="1:3" ht="40.9" customHeight="1" x14ac:dyDescent="0.25">
      <c r="A44" s="41" t="s">
        <v>123</v>
      </c>
      <c r="B44" s="92" t="s">
        <v>177</v>
      </c>
      <c r="C44" s="92"/>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2578125"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45" t="s">
        <v>124</v>
      </c>
      <c r="B1" s="45"/>
      <c r="C1" s="45"/>
    </row>
    <row r="2" spans="1:3" x14ac:dyDescent="0.25">
      <c r="A2" s="20" t="s">
        <v>50</v>
      </c>
      <c r="B2" s="50" t="str">
        <f>'AUTOS NOTA 324'!B2:C2</f>
        <v>SINIESTRO  115193915  LEGIS APJ32084</v>
      </c>
      <c r="C2" s="51"/>
    </row>
    <row r="3" spans="1:3" x14ac:dyDescent="0.25">
      <c r="A3" s="5" t="s">
        <v>1</v>
      </c>
      <c r="B3" s="46" t="str">
        <f>'AUTOS  NOTA 322'!B2:C2</f>
        <v>1100140030-39-2023-00718-00</v>
      </c>
      <c r="C3" s="46"/>
    </row>
    <row r="4" spans="1:3" x14ac:dyDescent="0.25">
      <c r="A4" s="5" t="s">
        <v>3</v>
      </c>
      <c r="B4" s="46" t="str">
        <f>'AUTOS  NOTA 322'!B3:C3</f>
        <v>TREINTA Y NUEVE (39) CIVIL MUNICIPAL DE BOGOTÁ D.C.</v>
      </c>
      <c r="C4" s="46"/>
    </row>
    <row r="5" spans="1:3" x14ac:dyDescent="0.25">
      <c r="A5" s="5" t="s">
        <v>5</v>
      </c>
      <c r="B5" s="46" t="str">
        <f>'AUTOS  NOTA 322'!B4:C4</f>
        <v>ALLIANZ SEGUROS S.A.</v>
      </c>
      <c r="C5" s="46"/>
    </row>
    <row r="6" spans="1:3" ht="15" customHeight="1" x14ac:dyDescent="0.25">
      <c r="A6" s="5" t="s">
        <v>7</v>
      </c>
      <c r="B6" s="46" t="str">
        <f>'AUTOS  NOTA 322'!B5:C5</f>
        <v>DANIEL FERNANDO BURBANO ORDOÑEZ</v>
      </c>
      <c r="C6" s="46"/>
    </row>
    <row r="7" spans="1:3" ht="15" customHeight="1" x14ac:dyDescent="0.25">
      <c r="A7" s="5" t="s">
        <v>9</v>
      </c>
      <c r="B7" s="46" t="str">
        <f>'AUTOS  NOTA 322'!B6:C6</f>
        <v>DEMANDA DIRECTA</v>
      </c>
      <c r="C7" s="46"/>
    </row>
    <row r="8" spans="1:3" ht="15" customHeight="1" x14ac:dyDescent="0.25">
      <c r="A8" s="30" t="s">
        <v>51</v>
      </c>
      <c r="B8" s="46" t="str">
        <f>'AUTOS  NOTA 322'!B7:C8</f>
        <v>HAN-713 (DAÑOS MATERIALES)</v>
      </c>
      <c r="C8" s="46"/>
    </row>
    <row r="9" spans="1:3" ht="19.149999999999999" customHeight="1" x14ac:dyDescent="0.25">
      <c r="A9" s="5" t="s">
        <v>125</v>
      </c>
      <c r="B9" s="46"/>
      <c r="C9" s="46"/>
    </row>
    <row r="10" spans="1:3" x14ac:dyDescent="0.25">
      <c r="A10" s="7" t="s">
        <v>109</v>
      </c>
      <c r="B10" s="104">
        <f>'AUTOS NOTA 324'!B20:C20</f>
        <v>125256719</v>
      </c>
      <c r="C10" s="104"/>
    </row>
    <row r="11" spans="1:3" x14ac:dyDescent="0.25">
      <c r="A11" s="7" t="s">
        <v>126</v>
      </c>
      <c r="B11" s="105">
        <f>'AUTOS NOTA 324'!B39:C39</f>
        <v>37577015.699999996</v>
      </c>
      <c r="C11" s="46"/>
    </row>
    <row r="12" spans="1:3" ht="30" x14ac:dyDescent="0.25">
      <c r="A12" s="7" t="s">
        <v>127</v>
      </c>
      <c r="B12" s="102"/>
      <c r="C12" s="103"/>
    </row>
    <row r="13" spans="1:3" ht="45" x14ac:dyDescent="0.25">
      <c r="A13" s="5" t="s">
        <v>128</v>
      </c>
      <c r="B13" s="46"/>
      <c r="C13" s="46"/>
    </row>
    <row r="14" spans="1:3" ht="45" x14ac:dyDescent="0.25">
      <c r="A14" s="5" t="s">
        <v>129</v>
      </c>
      <c r="B14" s="46"/>
      <c r="C14" s="46"/>
    </row>
    <row r="15" spans="1:3" x14ac:dyDescent="0.25">
      <c r="A15" s="5" t="s">
        <v>130</v>
      </c>
      <c r="B15" s="6"/>
      <c r="C15" s="6"/>
    </row>
    <row r="16" spans="1:3" x14ac:dyDescent="0.25">
      <c r="A16" s="7" t="s">
        <v>131</v>
      </c>
      <c r="B16" s="46"/>
      <c r="C16" s="46"/>
    </row>
    <row r="17" spans="1:3" x14ac:dyDescent="0.25">
      <c r="A17" s="6" t="s">
        <v>132</v>
      </c>
      <c r="B17" s="103"/>
      <c r="C17" s="103"/>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28515625" bestFit="1" customWidth="1"/>
    <col min="5" max="5" width="42.7109375" bestFit="1" customWidth="1"/>
    <col min="12" max="12" width="30.7109375" customWidth="1"/>
    <col min="13" max="13" width="16" customWidth="1"/>
  </cols>
  <sheetData>
    <row r="1" spans="1:15" x14ac:dyDescent="0.25">
      <c r="A1" s="9" t="s">
        <v>56</v>
      </c>
      <c r="B1" t="s">
        <v>61</v>
      </c>
      <c r="C1" s="9" t="s">
        <v>63</v>
      </c>
      <c r="D1" s="9" t="s">
        <v>133</v>
      </c>
      <c r="E1" s="3" t="s">
        <v>69</v>
      </c>
      <c r="F1" s="2" t="s">
        <v>103</v>
      </c>
      <c r="G1" s="4">
        <v>0</v>
      </c>
      <c r="H1" t="s">
        <v>23</v>
      </c>
      <c r="I1" t="s">
        <v>134</v>
      </c>
      <c r="K1" t="s">
        <v>135</v>
      </c>
      <c r="L1" s="29" t="s">
        <v>136</v>
      </c>
      <c r="M1" t="s">
        <v>57</v>
      </c>
      <c r="N1" t="s">
        <v>103</v>
      </c>
      <c r="O1" t="s">
        <v>137</v>
      </c>
    </row>
    <row r="2" spans="1:15" x14ac:dyDescent="0.25">
      <c r="A2" t="s">
        <v>57</v>
      </c>
      <c r="B2" t="s">
        <v>138</v>
      </c>
      <c r="C2" t="s">
        <v>139</v>
      </c>
      <c r="D2" s="2" t="s">
        <v>140</v>
      </c>
      <c r="E2" s="1" t="s">
        <v>70</v>
      </c>
      <c r="F2" s="2" t="s">
        <v>141</v>
      </c>
      <c r="G2" s="4">
        <v>0.7</v>
      </c>
      <c r="H2" t="s">
        <v>142</v>
      </c>
      <c r="I2" t="s">
        <v>143</v>
      </c>
      <c r="K2" t="s">
        <v>10</v>
      </c>
      <c r="L2" s="29" t="s">
        <v>144</v>
      </c>
      <c r="M2" t="s">
        <v>145</v>
      </c>
      <c r="N2" t="s">
        <v>105</v>
      </c>
      <c r="O2" t="s">
        <v>138</v>
      </c>
    </row>
    <row r="3" spans="1:15" x14ac:dyDescent="0.25">
      <c r="A3" t="s">
        <v>145</v>
      </c>
      <c r="C3" t="s">
        <v>146</v>
      </c>
      <c r="D3" s="2" t="s">
        <v>147</v>
      </c>
      <c r="E3" s="1" t="s">
        <v>148</v>
      </c>
      <c r="F3" s="2" t="s">
        <v>105</v>
      </c>
      <c r="G3" s="4">
        <v>0.3</v>
      </c>
      <c r="H3" t="s">
        <v>149</v>
      </c>
      <c r="I3" t="s">
        <v>150</v>
      </c>
      <c r="L3" s="29" t="s">
        <v>151</v>
      </c>
      <c r="M3" t="s">
        <v>152</v>
      </c>
      <c r="N3" t="s">
        <v>141</v>
      </c>
    </row>
    <row r="4" spans="1:15" x14ac:dyDescent="0.25">
      <c r="A4" t="s">
        <v>152</v>
      </c>
      <c r="C4" t="s">
        <v>153</v>
      </c>
      <c r="E4" s="1" t="s">
        <v>154</v>
      </c>
      <c r="H4" t="s">
        <v>155</v>
      </c>
      <c r="I4" t="s">
        <v>156</v>
      </c>
      <c r="L4" t="s">
        <v>157</v>
      </c>
    </row>
    <row r="5" spans="1:15" x14ac:dyDescent="0.25">
      <c r="A5" t="s">
        <v>158</v>
      </c>
      <c r="E5" s="1" t="s">
        <v>159</v>
      </c>
      <c r="H5" t="s">
        <v>160</v>
      </c>
      <c r="I5" t="s">
        <v>28</v>
      </c>
      <c r="L5" s="29" t="s">
        <v>161</v>
      </c>
    </row>
    <row r="6" spans="1:15" x14ac:dyDescent="0.25">
      <c r="E6" s="1" t="s">
        <v>162</v>
      </c>
      <c r="I6" t="s">
        <v>163</v>
      </c>
      <c r="L6" s="29" t="s">
        <v>164</v>
      </c>
    </row>
    <row r="7" spans="1:15" x14ac:dyDescent="0.25">
      <c r="E7" s="1" t="s">
        <v>165</v>
      </c>
      <c r="I7" t="s">
        <v>166</v>
      </c>
      <c r="L7" s="29" t="s">
        <v>167</v>
      </c>
    </row>
    <row r="8" spans="1:15" x14ac:dyDescent="0.25">
      <c r="E8" s="1" t="s">
        <v>168</v>
      </c>
      <c r="L8" s="29" t="s">
        <v>112</v>
      </c>
    </row>
    <row r="9" spans="1:15" x14ac:dyDescent="0.25">
      <c r="L9" s="29" t="s">
        <v>169</v>
      </c>
    </row>
    <row r="10" spans="1:15" x14ac:dyDescent="0.25">
      <c r="L10" s="29" t="s">
        <v>170</v>
      </c>
    </row>
    <row r="11" spans="1:15" x14ac:dyDescent="0.25">
      <c r="L11" s="29" t="s">
        <v>12</v>
      </c>
    </row>
    <row r="12" spans="1:15" x14ac:dyDescent="0.25">
      <c r="L12" s="29" t="s">
        <v>171</v>
      </c>
    </row>
    <row r="13" spans="1:15" x14ac:dyDescent="0.25">
      <c r="L13" s="29" t="s">
        <v>172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Marlyn Katherine Rodríguez Rincón</cp:lastModifiedBy>
  <cp:revision/>
  <dcterms:created xsi:type="dcterms:W3CDTF">2020-12-07T14:41:17Z</dcterms:created>
  <dcterms:modified xsi:type="dcterms:W3CDTF">2023-12-03T04:33:08Z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