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B468C85A-1422-4043-887A-3A92C05CB712}"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<sst xmlns="http://schemas.openxmlformats.org/spreadsheetml/2006/main" count="208" uniqueCount="157">
  <si>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</si>
  <si>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</si>
  <si>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</si>
  <si>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</si>
  <si>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</si>
  <si>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</si>
  <si>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</si>
  <si>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</si>
  <si>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</si>
  <si>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</si>
  <si>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</si>
  <si>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</si>
  <si>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</si>
  <si>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</si>
  <si>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</si>
  <si>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</si>
  <si>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</si>
  <si>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</si>
  <si>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</si>
  <si>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</si>
  <si>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</si>
  <si>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</si>
  <si>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</si>
  <si>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</si>
  <si>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</si>
  <si>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</si>
  <si>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</si>
  <si>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</si>
  <si>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</si>
  <si>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</si>
  <si>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</si>
  <si>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</si>
  <si>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</si>
  <si>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</si>
  <si>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</si>
  <si>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</si>
  <si>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</si>
  <si>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</si>
  <si>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</si>
  <si>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</si>
  <si>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</si>
  <si>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</si>
  <si>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</si>
  <si>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</si>
  <si>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</si>
  <si>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</si>
  <si>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</si>
  <si>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</si>
  <si>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</si>
  <si>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</si>
  <si>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</si>
  <si>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</si>
  <si>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</si>
  <si>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</si>
  <si>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</si>
  <si>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</si>
  <si>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</si>
  <si>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</si>
  <si>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</si>
  <si>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</si>
  <si>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</si>
  <si>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</si>
  <si>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</si>
  <si>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</si>
  <si>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</si>
  <si>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</si>
  <si>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</si>
  <si>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</si>
  <si>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</si>
  <si>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</si>
  <si>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</si>
  <si>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</si>
  <si>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</si>
  <si>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</si>
  <si>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</si>
  <si>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</si>
  <si>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</si>
  <si>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</si>
  <si>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</si>
  <si>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</si>
  <si>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</si>
  <si>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</si>
  <si>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</si>
  <si>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</si>
  <si>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</si>
  <si>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</si>
  <si>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</si>
  <si>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</si>
  <si>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</si>
  <si>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</si>
  <si>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</si>
  <si>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</si>
  <si>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</si>
  <si>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</si>
  <si>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</si>
  <si>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</si>
  <si>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</si>
  <si>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</si>
  <si>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</si>
  <si>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</si>
  <si>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</si>
  <si>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</si>
  <si>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</si>
  <si>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</si>
  <si>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</si>
  <si>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</si>
  <si>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</si>
  <si>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</si>
  <si>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</si>
  <si>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</si>
  <si>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</si>
  <si>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</si>
  <si>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</si>
  <si>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</si>
  <si>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</si>
  <si>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</si>
  <si>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</si>
  <si>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</si>
  <si>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</si>
  <si>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</si>
  <si>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</si>
  <si>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</si>
  <si>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</si>
  <si>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</si>
  <si>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</si>
  <si>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</si>
  <si>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</si>
  <si>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</si>
  <si>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</si>
  <si>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</si>
  <si>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</si>
  <si>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</si>
  <si>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</si>
  <si>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</si>
  <si>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</si>
  <si>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</si>
  <si>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17001310500320210056700</t>
  </si>
  <si>
    <t>JUZGADO TERCERO LABORAL DE MANIZALES</t>
  </si>
  <si>
    <t>EDIER IVÁN ÁVILA GONZÁLEZ, SOLIMET S.A.S. Y CRUZ ROJA COLOMBIANA SECCIONAL CALDAS</t>
  </si>
  <si>
    <t>JESÚS ALEXANDER GIRALDO LÓPEZ</t>
  </si>
  <si>
    <t>N/A</t>
  </si>
  <si>
    <t>SEGÚN LOS HECHOS DE LA DEMANDA, LA CRUZ ROJA COLOMBIABA SECCIONAL CALDAS SUSCRIBIÓ UN CONTRATO COMERCIAL CON SOLIMET S.A.S PARA QUE LLEVARA A CABO OBRAS DE INGENIERIA, A SU VEZ DICHA SOCIEDAD SUBCONTRATÓ A EDIER IVÁN ÁVILA PARA LA INSTALACIÓN DE UNA ESTRUCTURA METALICA, ESTE ULTIMO QUIEN A SU VEZ CONTRATÓ AL SEÑOR JESÚS ALEXANDER GIRALDO. ADUCE QUE DESARROLLABA LABORES DE JEFE DE MONTAJE Y QUE LA RELACIÓN LABORAL INICIÓ EL 9/01/2018, INDICA QUE EL 25/10/2018 SUFRIÓ UN ACCIDENTE DE TRABAJO CUANDO REALIZABA LABORES EN LA SEDE ADMINISTRATIVA DE CRUZ ROJA SECCIONAL CALDAS. ARGUMENTA QUE LA ARL COLMENA LE OTORGÓ UN PCL DEL 39,53% DE ORIGEN LABORAL CON FECHA DE ESTRUCTURACIÓN DEL 18/02/2020. ADUJO QUE EL DÍA DEL ACCIDENTE EL DEMANDANTE Y SU HERMANO SE PERCATARON QUE SOLO HABÍA UN ARNES Y NO HABÍAN ELEMENTOS DE PROTECCIÓN Y QUE ESO FUE REPORTADO A SU EMPLEADOR EDIER IVAN Y ALOS FUNCIONARIOS DE LA CRUZ ROJA. INDICA QUE SU EMPLEADOR NI LA CRUZ ROJA OMITIERON SOCIALIZAR LA MATRIZ DE RIESGO, NO REALIZARON CAPACITACIONES, NI VERIFICACIONES DE LOS ANALISIS DE TRABAJO.  FINALMENTE PRECISÓ QUE A RAIZ DEL ACCIDENTE QUEDÓ CON SECUELAS PERMANENTES QUE HAN CAMBIADO SU ESTILO DE VIDA.</t>
  </si>
  <si>
    <t>CRUZ ROJA COLOMBIANA SECCIONAL CALDAS</t>
  </si>
  <si>
    <t>890.801.201-0</t>
  </si>
  <si>
    <t>05/03/2024 (auto que admite llamamiento)</t>
  </si>
  <si>
    <t>JESÚS ALEXANDER GIRALDO LÓPEZ (trabajador lesionado), NATALY CAÑAS ZAPATA (esposa), LEILA GIRALDO CAÑAS (hija menor), GLORIA LUZ LÓPEZ (madre), WILSON EVELIO GIRALDO LÓPEZ (padre), LUZ MYRIAM GIRALDO LÓPEZ y JOHN FREDDY GIRALDO LÓPEZ (hermanos)</t>
  </si>
  <si>
    <t>APJ32297 - 112716623</t>
  </si>
  <si>
    <t>15/04/2018 - 21/06/2019</t>
  </si>
  <si>
    <t>ALLIANZ</t>
  </si>
  <si>
    <t>LIBERTY</t>
  </si>
  <si>
    <t>Si no esta vinculada la coaseguradora al proceso, por favor llamarla en garantía</t>
  </si>
  <si>
    <t>x</t>
  </si>
  <si>
    <t>RC PATRONAL, RC CRUZADA, RC Contratistas y Subcontratistas y PLO</t>
  </si>
  <si>
    <t xml:space="preserve">022265079/0 </t>
  </si>
  <si>
    <t>EXCEPCIONES DE MÉRITO DE LA DEMANDA
1. EXCEPCIONES FORMULADAS POR QUIEN EFECTUÓ EL LLAMAMIENTO EN GARANTÍA A MI REPRESENTADA
2. INEXISTENCIA DE RESPONSABILIDAD SOLIDARIA (ARTICULO 34 DEL C.S.T.) ENTRE EL CONTRATANTE, CONTRISTA Y SUBCONTRATISTA   
3. INEXISTENCIA DE LOS ELEMENTOS QUE CONSTITUYEN UNA CULPA PATRONAL CONFORME EL ARTÍCULO 216 DEL C.S.T.
4. HECHO EXCLUSIVO DE LA VICTIMA COMO EXIMENTE DE LA CULPA PATRONAL
5. AUSENCIA DE ELEMENTOS DE PRUEBA QUE ACREDITEN LA CAUSACIÓN DE LOS PERJUICIOS Y LA EXCESIVA ESTIMACIÓN DE ESTOS
6. NO TODO HECHO IMPREVISTO COMPORTA CULPA DEL EMPLEADOR
7. PRESCRIPCIÓN LABORAL 
8. COBRO DE LO NO DEBIDO y ENRIQUECIMIENTO SIN CAUSA 
9. BUENA FE Y CUMPLIMIENTO DE LA NORMATIVIDAD 
10. GENÉRICA O INNOMINADA 
EXCEPCIONES DE MÉRITO AL LLAMAMIENTO EN GARANTÍA
1. AUSENCIA DE COBERTURA MATERIAL DE LA PÓLIZA No. 022265079/0 FRENTE AL AMPARO DE RC PATRONAL, YA QUE LA CRUZ ROJA COLOMBIA SECCIONAL CALDAS (ASEGURADA) NO FUNGIÓ COMO EMPLEADORA DEL SEÑOR JESUS ALEXANDER GIRALDO. 
2. INEXISTENCIA DE RESPONSABILIDAD U OBLIGACIÓN INDEMNIZATORIA A CARGO DE ALLIANZ SEGUROS S.A. POR CUANTO NO SE REALIZÓ EL RIESGO ASEGURADO Y, POR LO TANTO, NO SE PUEDEN AFECTAR LOS AMPAROS POR PREDIOS LABORES Y OPERACIONES, RC CONTRATISTAS Y SUBCONTRATISTAS Y RC CRUZADA.  
3. EXISTENCIA DE COASEGURO EN LA PÓLIZA DE RC NO. 022265079/0 Y POR LO TANTO, LIBERTY SEGUROS S.A. DEBE COMPARECER AL PROCESO.  
4. OBLIGATORIEDAD DE APLICACIÓN DEL DEDUCIBLE ESTIPULADO EN LA PÓLIZA POR LA QUE FUE VINCULADA ALLIANZ SEGUROS S.A. 
5. INEXISTENCIA DE RESPONSABILIDAD U OBLIGACIÓN INDEMNIZATORIA A CARGO DE ALLIANZ SEGUROS S.A. DADO EL INCUMPLIMIENTO DE LAS CARGAS CONSIGNADAS EN EL ARTÍCULO 1077 DEL CÓDIGO DE COMERCIO 
6. EL CONTRATO DE SEGURO ES DE CARÁCTER INDEMNIZATORIO, POR LO TANTO, NO PUEDE AFECTARSE POR CONCEPTOS NO JUSTIFICADOS. 
7. PRESCRIPCIÓN DE LAS ACCIONES DERIVADAS DEL CONTRATO DE SEGURO 
8. EN CUALQUIER CASO, DE NINGUNA FORMA SE PODRÁ EXCEDER EL LÍMITE DEL VALOR ASEGURADO. 
9. SUBROGACIÓN 
10. COBRO DE LO NO DEBIDO Y ENRIQUECIMIENTO SIN JUSTA CAUSA 
11. UBÉRRIMA BUENA FE EN LA PÓLIZA
12. GENÉRICA O INNOMINADA 
6. COBRO DE LO NO DEBIDO Y ENRIQUECIMIENTO SIN JUSTA CAUSA
7. GÉNERICA O INNOMINADA</t>
  </si>
  <si>
    <t xml:space="preserve">La contingencia se califica como EVENTUAL toda vez que, si bien el contrato de seguro No. 022265079/0 presta cobertura material y temporal, dependerá del debate probatorio confirmar o desvirtuar la responsabilidad del asegurado de cara al accidente de trabajo sufrido por el señor Jesús Alexander el día 25/10/2018. 
Lo primero que debe tomarse en consideración es que el seguro de responsabilidad civil extracontractual materializado mediante la póliza No. 022265079/0 cuyo tomador y asegurado es LA CRUZ ROJA COLOMBIANA SECCIONAL CALDAS, presta cobertura temporal en razón a que se pactó como modalidad ocurrencia, con una vigencia desde el 15/04/2018 hasta el 14/06/2019 y el accidente ocurrió el 25/10/2018 es decir dentro de la vigencia de la póliza.  Frente a la cobertura material, debemos tener en cuenta que en la se concertaron como amparos los siguientes: PLO, RC Contratistas y Subcontratistas independientes, RC Patronal, RC Vehículos Propios y No Propios, RC Cruzada y RC Bienes Bajo Cuidado, Control y Custodia, por lo que, se tener en consideración que, (I) Frente a la indemnización del artículo 216 del CST, se precisa que aunque se otorga el amparo de RC PATRONAL, el mismo no presta cobertura ni siquiera por vía de solidaridad, pues se encuentra acreditado que el empleador del trabajador lesionado fue el señor EDIER IVÁN ÁVILA GONZÁLEZ y no se pretende un contrato realidad con LA CRUZ ROJA, (II) Frente al amparo por RC Contratistas y Subcontratistas, el mismo opera únicamente frente a las responsabilidades civiles extracontractuales, pues en su definición especifica “quien en virtud de contratos o convenios de carácter estrictamente comercial”, así las cosas, véase que el debate del proceso se centra en la responsabilidad de origen contractual, ello es, la relación laboral entre el señor JESÚS ALEXANDER y el señor EDIER IVÁN que se encuentra acreditada, por lo tanto, el presente amparo NO se puede afectar, (III) Frente al amparo de RC CRUZADA, no se podría afectar, toda vez que, en caso de que se pruebe el daño, debe acreditarse la responsabilidad en cabeza del asegurado, sin embargo, véase que el posible daño fue causado únicamente por el subcontratista EDIER IVÁN, pues la CRUZ ROJA no tuvo injerencia alguna en el accidente acaecido y, (IV) Frente al amparo de PLO, debe precisarse que, el señor JESÚS ALEXANDER  se considera un tercero afectado, comoquiera que, la relación contractual de la CRUZ ROJA es con el contratista SOLIMET y el subcontratista EDIER IVÁN, por lo que los trabajadores de estos para el asegurado son terceros ajenos, ello considerando que en la práctica en materia laboral, los jueces afectan el amparo por PLO indicando que al no tener una relación contractual directa con el lesionado, opera el responsabilidad extracontractual respecto de este tercero que resultó afectado en el accidente, caso en el cual dicho amparo si prestaría cobertura material, sin embargo, se precisa que en el caso de marras se vislumbra que (i) el trabajador contaba con todas las calidades técnicas, conocimientos y capacitación adecuada pues cumplía funciones de Coordinador de Trabajo en Alturas y era Vigía de Seguridad y Salud en el Trabajo, por lo que, conocía los riesgos de ejecutar un trabajo sin los implementos adecuados, (ii) el empleador EDIER IVÁN aportó documentales que acreditan que cumplió con la entrega de dotación, capacitaciones en temas de seguridad y salud en el trabajo y el reentrenamiento para trabajo en alturas; no obstante lo anterior, dependerá del debate probatorio establecer si al actor se le impartió la orden de ejecutar la acción que ocasionó el accidente sin los EPP necesarios. 
Por lo tanto, frente a la responsabilidad de LA CRUZ ROJA, debe decirse que existen elementos de prueba que deberán ser valorados por el juez a fin de determinar si, (i) dentro del presente proceso se configuran los presupuestos para ordenar el reconocimiento y pago de la indemnización de que trata el artículo 216 del CST por culpa imputable al empleador por el accidente acaecido el 25/10/2018, (ii) si como consecuencia de lo anterior, opera la referida solidaridad entre el empleador EDIER IVÁN, SOLIMET y LA CRUZ ROJA, frente a lo cual la póliza no prestaría cobertura, y (iii) si el señor Jesús Alexander se considera un tercero afectado y opera el referido amparo por PLO. Lo anterior, como quiera que, si bien de la prueba documental se logra acreditar que no es posible imputarle una responsabilidad a LA CRUZ ROJA, lo cierto es que, dependerá del debate probatorio surtido en audiencia, en especial el interrogatorio de parte y prueba testimonial, desvirtuar o confirmar la responsabilidad del asegurado. 
Lo esgrimido sin perjuicio del carácter contingente del proceso. </t>
  </si>
  <si>
    <t>La tasación del LCC arrojó la suma de $63.263.434 y para el LCF la suma de $212.296.158, liquidación para la cual se tuvo en cuenta la calificación del PCL del 39.53% que le otorgó la Junta Nacional de Calificación de Invalidez al señor Jesús Alexander Giraldo con una fecha de estructuración del 18/02/2020.
Para la tasación de los perjuicios morales se tuvo en consideración que en la actualidad, la Corte Suprema de Justicia no ha establecido una cuantificación exacta de los perjuicios morales que vaya sujeta a la calificación de Pérdida de Capacidad Laboral, por el contrario, estos han sido tasado netamente subjetivos, situación que ha sido reiterada por la alta corporación indicando que los perjuicios morales no representan ni busca obtener una reparación económica exacta, sino resarcir o mitigar de alguna manera el daño que se padece en lo más íntimo del ser humano, lo que no resulta estimable en término económicos.
Considerando lo anterior, la Corte Suprema de Justicia, ha fijado unos límites para los perjuicios morales en situaciones donde la víctima ha obtenido dictamen de PCL de las siguientes maneras:
Victima con PCL del 26.05% un total del 25 SMLMV
Victima con PCL del 26.84% un total del 40 SMLMV.
Victima con PCL del 32.52% un monto total de $70Millones al 2023 (Aprox 66 SMLMV)
Así, teniendo en cuenta que el actor posee una PCL del 39,53%, sería viable determinar daños morales por 75SMLMV para el actor, asimismo para su esposa y madre ya que generalmente es el mismo monto, sin embargo, consideramos prudente en el caso de los hermanos otorgar por daño morales 37,5 SMLMV.
Para la tasación de los perjuicios por daño a la salud (perjuicios fisiológicos), la CSJ ha considerado que el daño a la salud comprende toda la órbita psicofísica del sujeto. En consecuencia, la tipología del perjuicio inmaterial se puede sistematizar de la siguiente manera: i) perjuicio moral; ii) daño a la salud (perjuicio fisiológico o biológico); iii) cualquier otro bien, derecho o interés legítimo constitucional, jurídicamente tutelado que no esté comprendido dentro del concepto de “daño corporal o afectación a la integridad psicofísica” y que merezca una valoración e indemnización a través de las tipologías tradicionales como el daño a la vida de relación o la alteración grave a las condiciones de existencia o mediante el reconocimiento individual o autónomo del daño (v.gr. el derecho al buen nombre, al honor o a la honra; el derecho a tener una familia, entre otros), siempre que esté acreditada en el proceso su concreción y sea preciso su resarcimiento, de conformidad con los lineamientos que fije en su momento esta Corporación.(SL440/2021). Sobre este tema, por ejemplo, mediante sentencia SL1713-2023 se condenó al pago de 100 SMLMV ante la gravedad de la afectación corporal sufrida por el trabajador (superior al 50%), no obstante, en el caso concreto el actor tiene una PCL del 39,53%, motivo por el cual, se considera viable un máximo de 60SMLMV. 
Para la tasación de los perjuicios por Daño a la Vida en Relación, se considera que la Corte ha establecido que estos constituyen un rubro referido a la afectación en la vida social de la persona, que no debe confundirse con los demás perjuicios inmateriales, como lo es el daño moral, por tratarse de una afectación a la aptitud y disposición para disfrutar de la dimensión de la vida en cualquiera de sus escenarios sociales.
Ahora bien, los valores antes relacionados son fijados conforme a la jurisprudencia que en casos similares se ha emitido, como, por ejemplo:
a. En la Sentencia SL4570-2019, establecieron para los hermanos un equivalente a 12,5 S.M.L.M.V., siendo el menor entre todo el grupo familiar demandante, pues a su vez concedieron 50 S.M.L.M.V. para la cónyuge e hijo, y 25 S.M.L.M.V. para los padres. 
b. En Sentencia SL2029-2023, fueron fijados, 50 S.M.L.M.V para cada uno de los demandantes, cónyuge, padre, hijo y hermano. 
Así las cosas, en el presente caso teniendo en cuenta que el actor presenta una PCL del 39,53% se otorgará para el actor, su hija y esposa 50 SMLMV, para la madre 25 SMLMV y para los hermanos 12,5 SMLMV para cada uno, acogiéndonos al criterio de la sentencia de la Corte del literal A. 
Se pone de presente que el total de la liquidación objetiva de las pretensiones arroja un valor de $1.022.697.378, sin embargo, se precisa que dicha póliza tiene un coaseguro en el cual ALLIANZ SEGUROS S.A. tiene un 80% de participación y la aseguradora LIBERTY SEGUROS S.A. el 20% de participación y un deducible del 15%, por lo anterior, el deducible arroja una valor de $160.283.939, para un total de pretensiones por $908.275.654, de lo anterior, el 20% que le correspondería a LIBERTY SEGUROS es por $181.655.131 y finalmente a ALLIANZ SEGUROS S.A. por su participación del 80% le correspondería la suma total de $726.620.523.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</si>
</sst>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left"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WWG00M.ROOTDOM.NET\BFS-HOME\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80" zoomScaleNormal="80" workbookViewId="0">
      <selection activeCell="C21" sqref="C2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136</v>
      </c>
      <c r="C2" s="52"/>
    </row>
    <row r="3" spans="1:3" x14ac:dyDescent="0.25">
      <c r="A3" s="5" t="s">
        <v>2</v>
      </c>
      <c r="B3" s="53" t="s">
        <v>137</v>
      </c>
      <c r="C3" s="54"/>
    </row>
    <row r="4" spans="1:3" ht="20.25" customHeight="1" x14ac:dyDescent="0.25">
      <c r="A4" s="5" t="s">
        <v>3</v>
      </c>
      <c r="B4" s="53" t="s">
        <v>138</v>
      </c>
      <c r="C4" s="54"/>
    </row>
    <row r="5" spans="1:3" ht="50.25" customHeight="1" x14ac:dyDescent="0.25">
      <c r="A5" s="5" t="s">
        <v>4</v>
      </c>
      <c r="B5" s="55" t="s">
        <v>145</v>
      </c>
      <c r="C5" s="54"/>
    </row>
    <row r="6" spans="1:3" x14ac:dyDescent="0.25">
      <c r="A6" s="5" t="s">
        <v>5</v>
      </c>
      <c r="B6" s="36" t="s">
        <v>6</v>
      </c>
      <c r="C6" s="36"/>
    </row>
    <row r="7" spans="1:3" x14ac:dyDescent="0.25">
      <c r="A7" s="5" t="s">
        <v>7</v>
      </c>
      <c r="B7" s="36" t="s">
        <v>139</v>
      </c>
      <c r="C7" s="36"/>
    </row>
    <row r="8" spans="1:3" x14ac:dyDescent="0.25">
      <c r="A8" s="5" t="s">
        <v>8</v>
      </c>
      <c r="B8" s="46">
        <v>43398</v>
      </c>
      <c r="C8" s="47"/>
    </row>
    <row r="9" spans="1:3" x14ac:dyDescent="0.25">
      <c r="A9" s="5" t="s">
        <v>9</v>
      </c>
      <c r="B9" s="47" t="s">
        <v>140</v>
      </c>
      <c r="C9" s="47"/>
    </row>
    <row r="10" spans="1:3" x14ac:dyDescent="0.25">
      <c r="A10" s="5" t="s">
        <v>10</v>
      </c>
      <c r="B10" s="47" t="s">
        <v>140</v>
      </c>
      <c r="C10" s="47"/>
    </row>
    <row r="11" spans="1:3" ht="23.25" customHeight="1" x14ac:dyDescent="0.25">
      <c r="A11" s="5" t="s">
        <v>11</v>
      </c>
      <c r="B11" s="48" t="s">
        <v>152</v>
      </c>
      <c r="C11" s="49"/>
    </row>
    <row r="12" spans="1:3" x14ac:dyDescent="0.25">
      <c r="A12" s="37" t="s">
        <v>12</v>
      </c>
      <c r="B12" s="36" t="s">
        <v>141</v>
      </c>
      <c r="C12" s="36"/>
    </row>
    <row r="13" spans="1:3" ht="30" customHeight="1" x14ac:dyDescent="0.25">
      <c r="A13" s="37"/>
      <c r="B13" s="36"/>
      <c r="C13" s="36"/>
    </row>
    <row r="14" spans="1:3" ht="135.75" customHeight="1" x14ac:dyDescent="0.25">
      <c r="A14" s="37"/>
      <c r="B14" s="36"/>
      <c r="C14" s="36"/>
    </row>
    <row r="15" spans="1:3" ht="30" x14ac:dyDescent="0.25">
      <c r="A15" s="5" t="s">
        <v>13</v>
      </c>
      <c r="B15" s="40">
        <f>SUM(C17,C18,C20,C21,C23)</f>
        <v>355721678</v>
      </c>
      <c r="C15" s="41"/>
    </row>
    <row r="16" spans="1:3" ht="33.75" customHeight="1" x14ac:dyDescent="0.25">
      <c r="A16" s="42" t="s">
        <v>14</v>
      </c>
      <c r="B16" s="43" t="s">
        <v>15</v>
      </c>
      <c r="C16" s="43"/>
    </row>
    <row r="17" spans="1:3" ht="33.75" customHeight="1" x14ac:dyDescent="0.25">
      <c r="A17" s="42"/>
      <c r="B17" s="11" t="s">
        <v>16</v>
      </c>
      <c r="C17" s="6">
        <v>160721678</v>
      </c>
    </row>
    <row r="18" spans="1:3" ht="33.75" customHeight="1" x14ac:dyDescent="0.25">
      <c r="A18" s="42"/>
      <c r="B18" s="11" t="s">
        <v>17</v>
      </c>
      <c r="C18" s="6"/>
    </row>
    <row r="19" spans="1:3" x14ac:dyDescent="0.25">
      <c r="A19" s="42"/>
      <c r="B19" s="44" t="s">
        <v>18</v>
      </c>
      <c r="C19" s="45"/>
    </row>
    <row r="20" spans="1:3" x14ac:dyDescent="0.25">
      <c r="A20" s="42"/>
      <c r="B20" s="11" t="s">
        <v>71</v>
      </c>
      <c r="C20" s="6">
        <v>195000000</v>
      </c>
    </row>
    <row r="21" spans="1:3" x14ac:dyDescent="0.25">
      <c r="A21" s="42"/>
      <c r="B21" s="11"/>
      <c r="C21" s="6"/>
    </row>
    <row r="22" spans="1:3" x14ac:dyDescent="0.25">
      <c r="A22" s="42"/>
      <c r="B22" s="44" t="s">
        <v>19</v>
      </c>
      <c r="C22" s="45"/>
    </row>
    <row r="23" spans="1:3" x14ac:dyDescent="0.25">
      <c r="A23" s="42"/>
      <c r="B23" s="11"/>
      <c r="C23" s="16"/>
    </row>
    <row r="24" spans="1:3" x14ac:dyDescent="0.25">
      <c r="A24" s="5" t="s">
        <v>20</v>
      </c>
      <c r="B24" s="36" t="s">
        <v>142</v>
      </c>
      <c r="C24" s="36"/>
    </row>
    <row r="25" spans="1:3" x14ac:dyDescent="0.25">
      <c r="A25" s="5" t="s">
        <v>21</v>
      </c>
      <c r="B25" s="36" t="s">
        <v>143</v>
      </c>
      <c r="C25" s="36"/>
    </row>
    <row r="26" spans="1:3" ht="18" customHeight="1" x14ac:dyDescent="0.25">
      <c r="A26" s="5" t="s">
        <v>22</v>
      </c>
      <c r="B26" s="36" t="s">
        <v>153</v>
      </c>
      <c r="C26" s="36"/>
    </row>
    <row r="27" spans="1:3" x14ac:dyDescent="0.25">
      <c r="A27" s="5" t="s">
        <v>23</v>
      </c>
      <c r="B27" s="38">
        <v>44890</v>
      </c>
      <c r="C27" s="39"/>
    </row>
    <row r="28" spans="1:3" x14ac:dyDescent="0.25">
      <c r="A28" s="5" t="s">
        <v>24</v>
      </c>
      <c r="B28" s="35" t="s">
        <v>144</v>
      </c>
      <c r="C28" s="35"/>
    </row>
    <row r="29" spans="1:3" x14ac:dyDescent="0.25">
      <c r="A29" s="5" t="s">
        <v>25</v>
      </c>
      <c r="B29" s="35">
        <v>45393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7" t="s">
        <v>26</v>
      </c>
      <c r="B1" s="67"/>
      <c r="C1" s="67"/>
    </row>
    <row r="2" spans="1:3" x14ac:dyDescent="0.25">
      <c r="A2" s="13" t="s">
        <v>27</v>
      </c>
      <c r="B2" s="68" t="s">
        <v>146</v>
      </c>
      <c r="C2" s="69"/>
    </row>
    <row r="3" spans="1:3" x14ac:dyDescent="0.25">
      <c r="A3" s="5" t="s">
        <v>1</v>
      </c>
      <c r="B3" s="36" t="str">
        <f>'GENERALES NOTA 322'!B2:C2</f>
        <v>17001310500320210056700</v>
      </c>
      <c r="C3" s="36"/>
    </row>
    <row r="4" spans="1:3" x14ac:dyDescent="0.25">
      <c r="A4" s="5" t="s">
        <v>2</v>
      </c>
      <c r="B4" s="36" t="str">
        <f>'GENERALES NOTA 322'!B3:C3</f>
        <v>JUZGADO TERCERO LABORAL DE MANIZALES</v>
      </c>
      <c r="C4" s="36"/>
    </row>
    <row r="5" spans="1:3" x14ac:dyDescent="0.25">
      <c r="A5" s="5" t="s">
        <v>3</v>
      </c>
      <c r="B5" s="36" t="str">
        <f>'GENERALES NOTA 322'!B4:C4</f>
        <v>EDIER IVÁN ÁVILA GONZÁLEZ, SOLIMET S.A.S. Y CRUZ ROJA COLOMBIANA SECCIONAL CALDAS</v>
      </c>
      <c r="C5" s="36"/>
    </row>
    <row r="6" spans="1:3" x14ac:dyDescent="0.25">
      <c r="A6" s="5" t="s">
        <v>4</v>
      </c>
      <c r="B6" s="36" t="str">
        <f>'GENERALES NOTA 322'!B5:C5</f>
        <v>JESÚS ALEXANDER GIRALDO LÓPEZ (trabajador lesionado), NATALY CAÑAS ZAPATA (esposa), LEILA GIRALDO CAÑAS (hija menor), GLORIA LUZ LÓPEZ (madre), WILSON EVELIO GIRALDO LÓPEZ (padre), LUZ MYRIAM GIRALDO LÓPEZ y JOHN FREDDY GIRALDO LÓPEZ (hermanos)</v>
      </c>
      <c r="C6" s="36"/>
    </row>
    <row r="7" spans="1:3" x14ac:dyDescent="0.25">
      <c r="A7" s="5" t="s">
        <v>5</v>
      </c>
      <c r="B7" s="36" t="str">
        <f>'GENERALES NOTA 322'!B6:C6</f>
        <v>LLAMADA EN GARANTIA</v>
      </c>
      <c r="C7" s="36"/>
    </row>
    <row r="8" spans="1:3" x14ac:dyDescent="0.25">
      <c r="A8" s="13" t="s">
        <v>28</v>
      </c>
      <c r="B8" s="36">
        <v>22265079</v>
      </c>
      <c r="C8" s="36"/>
    </row>
    <row r="9" spans="1:3" x14ac:dyDescent="0.25">
      <c r="A9" s="13" t="s">
        <v>11</v>
      </c>
      <c r="B9" s="36"/>
      <c r="C9" s="36"/>
    </row>
    <row r="10" spans="1:3" x14ac:dyDescent="0.25">
      <c r="A10" s="13" t="s">
        <v>29</v>
      </c>
      <c r="B10" s="68"/>
      <c r="C10" s="70"/>
    </row>
    <row r="11" spans="1:3" x14ac:dyDescent="0.25">
      <c r="A11" s="13" t="s">
        <v>30</v>
      </c>
      <c r="B11" s="68"/>
      <c r="C11" s="69"/>
    </row>
    <row r="12" spans="1:3" x14ac:dyDescent="0.25">
      <c r="A12" s="13" t="s">
        <v>31</v>
      </c>
      <c r="B12" s="53" t="s">
        <v>104</v>
      </c>
      <c r="C12" s="54"/>
    </row>
    <row r="13" spans="1:3" x14ac:dyDescent="0.25">
      <c r="A13" s="13" t="s">
        <v>32</v>
      </c>
      <c r="B13" s="36" t="s">
        <v>147</v>
      </c>
      <c r="C13" s="36"/>
    </row>
    <row r="14" spans="1:3" x14ac:dyDescent="0.25">
      <c r="A14" s="13" t="s">
        <v>33</v>
      </c>
      <c r="B14" s="36" t="s">
        <v>100</v>
      </c>
      <c r="C14" s="36"/>
    </row>
    <row r="15" spans="1:3" x14ac:dyDescent="0.25">
      <c r="A15" s="13" t="s">
        <v>34</v>
      </c>
      <c r="B15" s="36" t="s">
        <v>100</v>
      </c>
      <c r="C15" s="36"/>
    </row>
    <row r="16" spans="1:3" x14ac:dyDescent="0.25">
      <c r="A16" s="64" t="s">
        <v>35</v>
      </c>
      <c r="B16" s="36"/>
      <c r="C16" s="36"/>
    </row>
    <row r="17" spans="1:3" x14ac:dyDescent="0.25">
      <c r="A17" s="65"/>
      <c r="B17" s="9" t="s">
        <v>36</v>
      </c>
      <c r="C17" s="10" t="s">
        <v>37</v>
      </c>
    </row>
    <row r="18" spans="1:3" x14ac:dyDescent="0.25">
      <c r="A18" s="65"/>
      <c r="B18" s="11" t="s">
        <v>148</v>
      </c>
      <c r="C18" s="11">
        <v>80</v>
      </c>
    </row>
    <row r="19" spans="1:3" x14ac:dyDescent="0.25">
      <c r="A19" s="65"/>
      <c r="B19" s="11" t="s">
        <v>149</v>
      </c>
      <c r="C19" s="11">
        <v>20</v>
      </c>
    </row>
    <row r="20" spans="1:3" x14ac:dyDescent="0.25">
      <c r="A20" s="65"/>
      <c r="B20" s="66" t="s">
        <v>150</v>
      </c>
      <c r="C20" s="39"/>
    </row>
    <row r="21" spans="1:3" x14ac:dyDescent="0.25">
      <c r="A21" s="13" t="s">
        <v>38</v>
      </c>
      <c r="B21" s="36"/>
      <c r="C21" s="36"/>
    </row>
    <row r="22" spans="1:3" x14ac:dyDescent="0.25">
      <c r="A22" s="13" t="s">
        <v>39</v>
      </c>
      <c r="B22" s="53"/>
      <c r="C22" s="54"/>
    </row>
    <row r="23" spans="1:3" x14ac:dyDescent="0.25">
      <c r="A23" s="13" t="s">
        <v>40</v>
      </c>
      <c r="B23" s="36"/>
      <c r="C23" s="36"/>
    </row>
    <row r="24" spans="1:3" x14ac:dyDescent="0.25">
      <c r="A24" s="13" t="s">
        <v>41</v>
      </c>
      <c r="B24" s="36"/>
      <c r="C24" s="36"/>
    </row>
    <row r="25" spans="1:3" x14ac:dyDescent="0.25">
      <c r="A25" s="13" t="s">
        <v>42</v>
      </c>
      <c r="B25" s="36"/>
      <c r="C25" s="36"/>
    </row>
    <row r="26" spans="1:3" x14ac:dyDescent="0.25">
      <c r="A26" s="12" t="s">
        <v>43</v>
      </c>
      <c r="B26" s="36"/>
      <c r="C26" s="36"/>
    </row>
    <row r="27" spans="1:3" x14ac:dyDescent="0.25">
      <c r="A27" s="63" t="s">
        <v>44</v>
      </c>
      <c r="B27" s="63"/>
      <c r="C27" s="63"/>
    </row>
    <row r="28" spans="1:3" ht="14.45" customHeight="1" x14ac:dyDescent="0.25">
      <c r="A28" s="58" t="s">
        <v>45</v>
      </c>
      <c r="B28" s="59"/>
      <c r="C28" s="30" t="s">
        <v>151</v>
      </c>
    </row>
    <row r="29" spans="1:3" ht="14.45" customHeight="1" x14ac:dyDescent="0.25">
      <c r="A29" s="60" t="s">
        <v>46</v>
      </c>
      <c r="B29" s="61"/>
      <c r="C29" s="30" t="s">
        <v>151</v>
      </c>
    </row>
    <row r="30" spans="1:3" ht="14.45" customHeight="1" x14ac:dyDescent="0.25">
      <c r="A30" s="60" t="s">
        <v>47</v>
      </c>
      <c r="B30" s="61"/>
      <c r="C30" s="31" t="s">
        <v>151</v>
      </c>
    </row>
    <row r="31" spans="1:3" ht="14.45" customHeight="1" x14ac:dyDescent="0.25">
      <c r="A31" s="60" t="s">
        <v>48</v>
      </c>
      <c r="B31" s="61"/>
      <c r="C31" s="30" t="s">
        <v>151</v>
      </c>
    </row>
    <row r="32" spans="1:3" x14ac:dyDescent="0.25">
      <c r="A32" s="60" t="s">
        <v>49</v>
      </c>
      <c r="B32" s="61"/>
      <c r="C32" s="30" t="s">
        <v>151</v>
      </c>
    </row>
    <row r="33" spans="1:3" ht="14.45" customHeight="1" x14ac:dyDescent="0.25">
      <c r="A33" s="60" t="s">
        <v>50</v>
      </c>
      <c r="B33" s="61"/>
      <c r="C33" s="30" t="s">
        <v>151</v>
      </c>
    </row>
    <row r="34" spans="1:3" ht="14.45" customHeight="1" x14ac:dyDescent="0.25">
      <c r="A34" s="60" t="s">
        <v>51</v>
      </c>
      <c r="B34" s="61"/>
      <c r="C34" s="32"/>
    </row>
    <row r="35" spans="1:3" x14ac:dyDescent="0.25">
      <c r="A35" s="58" t="s">
        <v>52</v>
      </c>
      <c r="B35" s="59"/>
      <c r="C35" s="33"/>
    </row>
    <row r="36" spans="1:3" x14ac:dyDescent="0.25">
      <c r="A36" s="62" t="s">
        <v>53</v>
      </c>
      <c r="B36" s="62"/>
      <c r="C36" s="62"/>
    </row>
    <row r="37" spans="1:3" x14ac:dyDescent="0.25">
      <c r="A37" s="56" t="s">
        <v>54</v>
      </c>
      <c r="B37" s="56"/>
      <c r="C37" s="11"/>
    </row>
    <row r="38" spans="1:3" x14ac:dyDescent="0.25">
      <c r="A38" s="56" t="s">
        <v>55</v>
      </c>
      <c r="B38" s="56"/>
      <c r="C38" s="11"/>
    </row>
    <row r="39" spans="1:3" x14ac:dyDescent="0.25">
      <c r="A39" s="56" t="s">
        <v>56</v>
      </c>
      <c r="B39" s="56"/>
      <c r="C39" s="11"/>
    </row>
    <row r="40" spans="1:3" x14ac:dyDescent="0.25">
      <c r="A40" s="56" t="s">
        <v>57</v>
      </c>
      <c r="B40" s="56"/>
      <c r="C40" s="11"/>
    </row>
    <row r="41" spans="1:3" x14ac:dyDescent="0.25">
      <c r="A41" s="56" t="s">
        <v>58</v>
      </c>
      <c r="B41" s="56"/>
      <c r="C41" s="11"/>
    </row>
    <row r="42" spans="1:3" x14ac:dyDescent="0.25">
      <c r="A42" s="56" t="s">
        <v>59</v>
      </c>
      <c r="B42" s="56"/>
      <c r="C42" s="11"/>
    </row>
    <row r="43" spans="1:3" x14ac:dyDescent="0.25">
      <c r="A43" s="56" t="s">
        <v>60</v>
      </c>
      <c r="B43" s="56"/>
      <c r="C43" s="11"/>
    </row>
    <row r="44" spans="1:3" x14ac:dyDescent="0.25">
      <c r="A44" s="56" t="s">
        <v>61</v>
      </c>
      <c r="B44" s="56"/>
      <c r="C44" s="11"/>
    </row>
    <row r="45" spans="1:3" x14ac:dyDescent="0.25">
      <c r="A45" s="56" t="s">
        <v>62</v>
      </c>
      <c r="B45" s="56"/>
      <c r="C45" s="11"/>
    </row>
    <row r="46" spans="1:3" x14ac:dyDescent="0.25">
      <c r="A46" s="56" t="s">
        <v>63</v>
      </c>
      <c r="B46" s="56"/>
      <c r="C46" s="11"/>
    </row>
    <row r="47" spans="1:3" x14ac:dyDescent="0.25">
      <c r="A47" s="56" t="s">
        <v>64</v>
      </c>
      <c r="B47" s="56"/>
      <c r="C47" s="11"/>
    </row>
    <row r="48" spans="1:3" x14ac:dyDescent="0.25">
      <c r="A48" s="56" t="s">
        <v>65</v>
      </c>
      <c r="B48" s="56"/>
      <c r="C48" s="11"/>
    </row>
    <row r="49" spans="1:3" x14ac:dyDescent="0.25">
      <c r="A49" s="56" t="s">
        <v>66</v>
      </c>
      <c r="B49" s="56"/>
      <c r="C49" s="11"/>
    </row>
    <row r="50" spans="1:3" x14ac:dyDescent="0.25">
      <c r="A50" s="56" t="s">
        <v>67</v>
      </c>
      <c r="B50" s="56"/>
      <c r="C50" s="11"/>
    </row>
    <row r="51" spans="1:3" x14ac:dyDescent="0.25">
      <c r="A51" s="56" t="s">
        <v>68</v>
      </c>
      <c r="B51" s="56"/>
      <c r="C51" s="11"/>
    </row>
    <row r="52" spans="1:3" x14ac:dyDescent="0.25">
      <c r="A52" s="56" t="s">
        <v>69</v>
      </c>
      <c r="B52" s="56"/>
      <c r="C52" s="11"/>
    </row>
    <row r="53" spans="1:3" x14ac:dyDescent="0.25">
      <c r="A53" s="57"/>
      <c r="B53" s="57"/>
      <c r="C53" s="11"/>
    </row>
  </sheetData>
  <mergeCells count="51">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0:C20"/>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90" zoomScaleNormal="9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7" t="s">
        <v>70</v>
      </c>
      <c r="B1" s="67"/>
      <c r="C1" s="67"/>
    </row>
    <row r="2" spans="1:6" x14ac:dyDescent="0.25">
      <c r="A2" s="20" t="s">
        <v>27</v>
      </c>
      <c r="B2" s="75" t="s">
        <v>146</v>
      </c>
      <c r="C2" s="76"/>
    </row>
    <row r="3" spans="1:6" x14ac:dyDescent="0.25">
      <c r="A3" s="21" t="s">
        <v>1</v>
      </c>
      <c r="B3" s="77" t="str">
        <f>'GENERALES NOTA 322'!B2:C2</f>
        <v>17001310500320210056700</v>
      </c>
      <c r="C3" s="77"/>
    </row>
    <row r="4" spans="1:6" x14ac:dyDescent="0.25">
      <c r="A4" s="21" t="s">
        <v>2</v>
      </c>
      <c r="B4" s="77" t="str">
        <f>'GENERALES NOTA 322'!B3:C3</f>
        <v>JUZGADO TERCERO LABORAL DE MANIZALES</v>
      </c>
      <c r="C4" s="77"/>
    </row>
    <row r="5" spans="1:6" x14ac:dyDescent="0.25">
      <c r="A5" s="21" t="s">
        <v>3</v>
      </c>
      <c r="B5" s="77" t="str">
        <f>'GENERALES NOTA 322'!B4:C4</f>
        <v>EDIER IVÁN ÁVILA GONZÁLEZ, SOLIMET S.A.S. Y CRUZ ROJA COLOMBIANA SECCIONAL CALDAS</v>
      </c>
      <c r="C5" s="77"/>
    </row>
    <row r="6" spans="1:6" ht="14.45" customHeight="1" x14ac:dyDescent="0.25">
      <c r="A6" s="21" t="s">
        <v>4</v>
      </c>
      <c r="B6" s="77" t="str">
        <f>'GENERALES NOTA 322'!B5:C5</f>
        <v>JESÚS ALEXANDER GIRALDO LÓPEZ (trabajador lesionado), NATALY CAÑAS ZAPATA (esposa), LEILA GIRALDO CAÑAS (hija menor), GLORIA LUZ LÓPEZ (madre), WILSON EVELIO GIRALDO LÓPEZ (padre), LUZ MYRIAM GIRALDO LÓPEZ y JOHN FREDDY GIRALDO LÓPEZ (hermanos)</v>
      </c>
      <c r="C6" s="77"/>
    </row>
    <row r="7" spans="1:6" x14ac:dyDescent="0.25">
      <c r="A7" s="21" t="s">
        <v>5</v>
      </c>
      <c r="B7" s="77" t="str">
        <f>'GENERALES NOTA 322'!B6:C6</f>
        <v>LLAMADA EN GARANTIA</v>
      </c>
      <c r="C7" s="77"/>
    </row>
    <row r="8" spans="1:6" ht="30" x14ac:dyDescent="0.25">
      <c r="A8" s="21" t="s">
        <v>13</v>
      </c>
      <c r="B8" s="71">
        <f>'GENERALES NOTA 322'!B15:C15</f>
        <v>355721678</v>
      </c>
      <c r="C8" s="72"/>
    </row>
    <row r="9" spans="1:6" x14ac:dyDescent="0.25">
      <c r="A9" s="78" t="s">
        <v>14</v>
      </c>
      <c r="B9" s="79" t="s">
        <v>15</v>
      </c>
      <c r="C9" s="80"/>
    </row>
    <row r="10" spans="1:6" x14ac:dyDescent="0.25">
      <c r="A10" s="78"/>
      <c r="B10" s="22" t="s">
        <v>16</v>
      </c>
      <c r="C10" s="19">
        <f>'GENERALES NOTA 322'!C17</f>
        <v>160721678</v>
      </c>
    </row>
    <row r="11" spans="1:6" x14ac:dyDescent="0.25">
      <c r="A11" s="78"/>
      <c r="B11" s="22" t="s">
        <v>17</v>
      </c>
      <c r="C11" s="19">
        <f>'GENERALES NOTA 322'!C18</f>
        <v>0</v>
      </c>
    </row>
    <row r="12" spans="1:6" x14ac:dyDescent="0.25">
      <c r="A12" s="78"/>
      <c r="B12" s="79"/>
      <c r="C12" s="80"/>
    </row>
    <row r="13" spans="1:6" x14ac:dyDescent="0.25">
      <c r="A13" s="78"/>
      <c r="B13" s="22" t="s">
        <v>71</v>
      </c>
      <c r="C13" s="24">
        <v>195000000</v>
      </c>
    </row>
    <row r="14" spans="1:6" x14ac:dyDescent="0.25">
      <c r="A14" s="78"/>
      <c r="B14" s="22" t="s">
        <v>72</v>
      </c>
      <c r="C14" s="24"/>
      <c r="E14" t="s">
        <v>73</v>
      </c>
      <c r="F14" s="17">
        <v>0.7</v>
      </c>
    </row>
    <row r="15" spans="1:6" x14ac:dyDescent="0.25">
      <c r="A15" s="23" t="s">
        <v>74</v>
      </c>
      <c r="B15" s="75" t="s">
        <v>109</v>
      </c>
      <c r="C15" s="76" t="s">
        <v>75</v>
      </c>
    </row>
    <row r="16" spans="1:6" ht="15" customHeight="1" x14ac:dyDescent="0.25">
      <c r="A16" s="21" t="s">
        <v>76</v>
      </c>
      <c r="B16" s="73" t="s">
        <v>155</v>
      </c>
      <c r="C16" s="74"/>
    </row>
    <row r="17" spans="1:3" ht="28.5" customHeight="1" x14ac:dyDescent="0.25">
      <c r="A17" s="14" t="s">
        <v>77</v>
      </c>
      <c r="B17" s="83">
        <f>((C19+C20+C22+C23)-C26)*C25*C27</f>
        <v>726620523.20000005</v>
      </c>
      <c r="C17" s="83"/>
    </row>
    <row r="18" spans="1:3" x14ac:dyDescent="0.25">
      <c r="A18" s="23" t="s">
        <v>78</v>
      </c>
      <c r="B18" s="81" t="s">
        <v>15</v>
      </c>
      <c r="C18" s="82"/>
    </row>
    <row r="19" spans="1:3" x14ac:dyDescent="0.25">
      <c r="A19" s="89"/>
      <c r="B19" s="22" t="s">
        <v>16</v>
      </c>
      <c r="C19" s="19">
        <v>275559593</v>
      </c>
    </row>
    <row r="20" spans="1:3" x14ac:dyDescent="0.25">
      <c r="A20" s="90"/>
      <c r="B20" s="22" t="s">
        <v>17</v>
      </c>
      <c r="C20" s="19">
        <v>0</v>
      </c>
    </row>
    <row r="21" spans="1:3" x14ac:dyDescent="0.25">
      <c r="A21" s="90"/>
      <c r="B21" s="79" t="s">
        <v>18</v>
      </c>
      <c r="C21" s="80"/>
    </row>
    <row r="22" spans="1:3" x14ac:dyDescent="0.25">
      <c r="A22" s="90"/>
      <c r="B22" s="22" t="s">
        <v>71</v>
      </c>
      <c r="C22" s="19">
        <v>438750000</v>
      </c>
    </row>
    <row r="23" spans="1:3" ht="45" x14ac:dyDescent="0.25">
      <c r="A23" s="90"/>
      <c r="B23" s="22" t="s">
        <v>79</v>
      </c>
      <c r="C23" s="19">
        <v>354250000</v>
      </c>
    </row>
    <row r="24" spans="1:3" x14ac:dyDescent="0.25">
      <c r="A24" s="90"/>
      <c r="B24" s="79" t="s">
        <v>80</v>
      </c>
      <c r="C24" s="80"/>
    </row>
    <row r="25" spans="1:3" x14ac:dyDescent="0.25">
      <c r="A25" s="25"/>
      <c r="B25" s="22" t="s">
        <v>81</v>
      </c>
      <c r="C25" s="26">
        <v>0.8</v>
      </c>
    </row>
    <row r="26" spans="1:3" x14ac:dyDescent="0.25">
      <c r="A26" s="27"/>
      <c r="B26" s="22" t="s">
        <v>30</v>
      </c>
      <c r="C26" s="34">
        <v>160283939</v>
      </c>
    </row>
    <row r="27" spans="1:3" x14ac:dyDescent="0.25">
      <c r="A27" s="27"/>
      <c r="B27" s="22" t="s">
        <v>82</v>
      </c>
      <c r="C27" s="26">
        <v>1</v>
      </c>
    </row>
    <row r="28" spans="1:3" x14ac:dyDescent="0.25">
      <c r="A28" s="18" t="s">
        <v>83</v>
      </c>
      <c r="B28" s="83">
        <f>IFERROR(B17*(VLOOKUP(B15,Hoja2!$G$1:$H$6,2,0)),16666)</f>
        <v>181655130.80000001</v>
      </c>
      <c r="C28" s="83"/>
    </row>
    <row r="29" spans="1:3" ht="30" x14ac:dyDescent="0.25">
      <c r="A29" s="21" t="s">
        <v>84</v>
      </c>
      <c r="B29" s="84" t="s">
        <v>156</v>
      </c>
      <c r="C29" s="85"/>
    </row>
    <row r="30" spans="1:3" ht="30" x14ac:dyDescent="0.25">
      <c r="A30" s="21" t="s">
        <v>85</v>
      </c>
      <c r="B30" s="86" t="s">
        <v>154</v>
      </c>
      <c r="C30" s="87"/>
    </row>
    <row r="31" spans="1:3" ht="18.75" x14ac:dyDescent="0.25">
      <c r="A31" s="28" t="s">
        <v>86</v>
      </c>
      <c r="B31" s="28"/>
      <c r="C31" s="28"/>
    </row>
    <row r="32" spans="1:3" x14ac:dyDescent="0.25">
      <c r="A32" s="29" t="s">
        <v>87</v>
      </c>
      <c r="B32" s="88"/>
      <c r="C32" s="88"/>
    </row>
    <row r="33" spans="1:3" x14ac:dyDescent="0.25">
      <c r="A33" s="29" t="s">
        <v>88</v>
      </c>
      <c r="B33" s="88"/>
      <c r="C33" s="8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7" t="s">
        <v>89</v>
      </c>
      <c r="B1" s="67"/>
      <c r="C1" s="67"/>
    </row>
    <row r="2" spans="1:3" ht="17.100000000000001" customHeight="1" x14ac:dyDescent="0.25">
      <c r="A2" s="13" t="s">
        <v>27</v>
      </c>
      <c r="B2" s="68" t="str">
        <f>'[2]AUTOS NOTA 321'!B2:C2</f>
        <v xml:space="preserve">SINIESTRO   LEGIS </v>
      </c>
      <c r="C2" s="69"/>
    </row>
    <row r="3" spans="1:3" ht="15.95" customHeight="1" x14ac:dyDescent="0.25">
      <c r="A3" s="5" t="s">
        <v>1</v>
      </c>
      <c r="B3" s="36" t="str">
        <f>'GENERALES NOTA 322'!B2:C2</f>
        <v>17001310500320210056700</v>
      </c>
      <c r="C3" s="36"/>
    </row>
    <row r="4" spans="1:3" x14ac:dyDescent="0.25">
      <c r="A4" s="5" t="s">
        <v>2</v>
      </c>
      <c r="B4" s="36" t="str">
        <f>'GENERALES NOTA 322'!B3:C3</f>
        <v>JUZGADO TERCERO LABORAL DE MANIZALES</v>
      </c>
      <c r="C4" s="36"/>
    </row>
    <row r="5" spans="1:3" ht="29.1" customHeight="1" x14ac:dyDescent="0.25">
      <c r="A5" s="5" t="s">
        <v>3</v>
      </c>
      <c r="B5" s="36" t="str">
        <f>'GENERALES NOTA 322'!B4:C4</f>
        <v>EDIER IVÁN ÁVILA GONZÁLEZ, SOLIMET S.A.S. Y CRUZ ROJA COLOMBIANA SECCIONAL CALDAS</v>
      </c>
      <c r="C5" s="36"/>
    </row>
    <row r="6" spans="1:3" x14ac:dyDescent="0.25">
      <c r="A6" s="5" t="s">
        <v>4</v>
      </c>
      <c r="B6" s="36" t="str">
        <f>'GENERALES NOTA 322'!B5:C5</f>
        <v>JESÚS ALEXANDER GIRALDO LÓPEZ (trabajador lesionado), NATALY CAÑAS ZAPATA (esposa), LEILA GIRALDO CAÑAS (hija menor), GLORIA LUZ LÓPEZ (madre), WILSON EVELIO GIRALDO LÓPEZ (padre), LUZ MYRIAM GIRALDO LÓPEZ y JOHN FREDDY GIRALDO LÓPEZ (hermanos)</v>
      </c>
      <c r="C6" s="36"/>
    </row>
    <row r="7" spans="1:3" ht="43.5" customHeight="1" x14ac:dyDescent="0.25">
      <c r="A7" s="5" t="s">
        <v>5</v>
      </c>
      <c r="B7" s="36" t="str">
        <f>'GENERALES NOTA 322'!B6:C6</f>
        <v>LLAMADA EN GARANTIA</v>
      </c>
      <c r="C7" s="36"/>
    </row>
    <row r="8" spans="1:3" x14ac:dyDescent="0.25">
      <c r="A8" s="5" t="s">
        <v>90</v>
      </c>
      <c r="B8" s="36"/>
      <c r="C8" s="36"/>
    </row>
    <row r="9" spans="1:3" x14ac:dyDescent="0.25">
      <c r="A9" s="15" t="s">
        <v>78</v>
      </c>
      <c r="B9" s="91"/>
      <c r="C9" s="91"/>
    </row>
    <row r="10" spans="1:3" x14ac:dyDescent="0.25">
      <c r="A10" s="15" t="s">
        <v>91</v>
      </c>
      <c r="B10" s="36"/>
      <c r="C10" s="36"/>
    </row>
    <row r="11" spans="1:3" ht="30" x14ac:dyDescent="0.25">
      <c r="A11" s="15" t="s">
        <v>92</v>
      </c>
      <c r="B11" s="92"/>
      <c r="C11" s="57"/>
    </row>
    <row r="12" spans="1:3" ht="60" x14ac:dyDescent="0.25">
      <c r="A12" s="5" t="s">
        <v>93</v>
      </c>
      <c r="B12" s="36"/>
      <c r="C12" s="36"/>
    </row>
    <row r="13" spans="1:3" ht="60" x14ac:dyDescent="0.25">
      <c r="A13" s="5" t="s">
        <v>94</v>
      </c>
      <c r="B13" s="36"/>
      <c r="C13" s="36"/>
    </row>
    <row r="14" spans="1:3" x14ac:dyDescent="0.25">
      <c r="A14" s="5" t="s">
        <v>95</v>
      </c>
      <c r="B14" s="11"/>
      <c r="C14" s="11"/>
    </row>
    <row r="15" spans="1:3" x14ac:dyDescent="0.25">
      <c r="A15" s="15" t="s">
        <v>96</v>
      </c>
      <c r="B15" s="36"/>
      <c r="C15" s="36"/>
    </row>
    <row r="16" spans="1:3" x14ac:dyDescent="0.25">
      <c r="A16" s="11" t="s">
        <v>97</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2024-04-19T19:28:23Z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