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036A5676-42A2-42A7-8A20-98DA9DBB245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<sst xmlns="http://schemas.openxmlformats.org/spreadsheetml/2006/main" count="208" uniqueCount="157">
  <si>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</si>
  <si>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</si>
  <si>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</si>
  <si>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</si>
  <si>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</si>
  <si>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</si>
  <si>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</si>
  <si>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</si>
  <si>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</si>
  <si>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</si>
  <si>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</si>
  <si>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</si>
  <si>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</si>
  <si>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</si>
  <si>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</si>
  <si>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</si>
  <si>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</si>
  <si>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</si>
  <si>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</si>
  <si>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</si>
  <si>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</si>
  <si>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</si>
  <si>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</si>
  <si>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</si>
  <si>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</si>
  <si>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</si>
  <si>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</si>
  <si>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</si>
  <si>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</si>
  <si>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</si>
  <si>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</si>
  <si>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</si>
  <si>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</si>
  <si>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</si>
  <si>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</si>
  <si>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</si>
  <si>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</si>
  <si>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</si>
  <si>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</si>
  <si>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</si>
  <si>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</si>
  <si>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</si>
  <si>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</si>
  <si>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</si>
  <si>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</si>
  <si>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</si>
  <si>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</si>
  <si>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</si>
  <si>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</si>
  <si>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</si>
  <si>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</si>
  <si>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</si>
  <si>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</si>
  <si>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</si>
  <si>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</si>
  <si>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</si>
  <si>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</si>
  <si>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</si>
  <si>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</si>
  <si>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</si>
  <si>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</si>
  <si>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</si>
  <si>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</si>
  <si>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</si>
  <si>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</si>
  <si>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</si>
  <si>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</si>
  <si>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</si>
  <si>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</si>
  <si>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</si>
  <si>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</si>
  <si>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</si>
  <si>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</si>
  <si>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</si>
  <si>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</si>
  <si>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</si>
  <si>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</si>
  <si>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</si>
  <si>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</si>
  <si>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</si>
  <si>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</si>
  <si>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</si>
  <si>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</si>
  <si>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</si>
  <si>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</si>
  <si>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</si>
  <si>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</si>
  <si>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</si>
  <si>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</si>
  <si>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</si>
  <si>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</si>
  <si>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</si>
  <si>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</si>
  <si>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</si>
  <si>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</si>
  <si>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</si>
  <si>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</si>
  <si>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</si>
  <si>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</si>
  <si>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</si>
  <si>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</si>
  <si>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</si>
  <si>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</si>
  <si>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</si>
  <si>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</si>
  <si>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</si>
  <si>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</si>
  <si>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</si>
  <si>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</si>
  <si>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</si>
  <si>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</si>
  <si>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</si>
  <si>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</si>
  <si>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</si>
  <si>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</si>
  <si>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</si>
  <si>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</si>
  <si>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</si>
  <si>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</si>
  <si>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</si>
  <si>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</si>
  <si>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</si>
  <si>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</si>
  <si>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</si>
  <si>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</si>
  <si>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</si>
  <si>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</si>
  <si>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</si>
  <si>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</si>
  <si>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</si>
  <si>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</si>
  <si>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</si>
  <si>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</si>
  <si>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</si>
  <si>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</si>
  <si>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</si>
  <si>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17001310500320210056700</t>
  </si>
  <si>
    <t>JUZGADO TERCERO LABORAL DE MANIZALES</t>
  </si>
  <si>
    <t>EDIER IVÁN ÁVILA GONZÁLEZ, SOLIMET S.A.S. Y CRUZ ROJA COLOMBIANA SECCIONAL CALDAS</t>
  </si>
  <si>
    <t>JESÚS ALEXANDER GIRALDO LÓPEZ</t>
  </si>
  <si>
    <t>N/A</t>
  </si>
  <si>
    <t>SEGÚN LOS HECHOS DE LA DEMANDA, LA CRUZ ROJA COLOMBIABA SECCIONAL CALDAS SUSCRIBIÓ UN CONTRATO COMERCIAL CON SOLIMET S.A.S PARA QUE LLEVARA A CABO OBRAS DE INGENIERIA, A SU VEZ DICHA SOCIEDAD SUBCONTRATÓ A EDIER IVÁN ÁVILA PARA LA INSTALACIÓN DE UNA ESTRUCTURA METALICA, ESTE ULTIMO QUIEN A SU VEZ CONTRATÓ AL SEÑOR JESÚS ALEXANDER GIRALDO. ADUCE QUE DESARROLLABA LABORES DE JEFE DE MONTAJE Y QUE LA RELACIÓN LABORAL INICIÓ EL 9/01/2018, INDICA QUE EL 25/10/2018 SUFRIÓ UN ACCIDENTE DE TRABAJO CUANDO REALIZABA LABORES EN LA SEDE ADMINISTRATIVA DE CRUZ ROJA SECCIONAL CALDAS. ARGUMENTA QUE LA ARL COLMENA LE OTORGÓ UN PCL DEL 39,53% DE ORIGEN LABORAL CON FECHA DE ESTRUCTURACIÓN DEL 18/02/2020. ADUJO QUE EL DÍA DEL ACCIDENTE EL DEMANDANTE Y SU HERMANO SE PERCATARON QUE SOLO HABÍA UN ARNES Y NO HABÍAN ELEMENTOS DE PROTECCIÓN Y QUE ESO FUE REPORTADO A SU EMPLEADOR EDIER IVAN Y ALOS FUNCIONARIOS DE LA CRUZ ROJA. INDICA QUE SU EMPLEADOR NI LA CRUZ ROJA OMITIERON SOCIALIZAR LA MATRIZ DE RIESGO, NO REALIZARON CAPACITACIONES, NI VERIFICACIONES DE LOS ANALISIS DE TRABAJO.  FINALMENTE PRECISÓ QUE A RAIZ DEL ACCIDENTE QUEDÓ CON SECUELAS PERMANENTES QUE HAN CAMBIADO SU ESTILO DE VIDA.</t>
  </si>
  <si>
    <t>CRUZ ROJA COLOMBIANA SECCIONAL CALDAS</t>
  </si>
  <si>
    <t>890.801.201-0</t>
  </si>
  <si>
    <t>022265079/0 (Se precisa que llamaron en garantía a ALLIANZ SEGUROS DE VIDA S.A.)</t>
  </si>
  <si>
    <t>05/03/2024 (auto que admite llamamiento)</t>
  </si>
  <si>
    <t>JESÚS ALEXANDER GIRALDO LÓPEZ (trabajador lesionado), NATALY CAÑAS ZAPATA (esposa), LEILA GIRALDO CAÑAS (hija menor), GLORIA LUZ LÓPEZ (madre), WILSON EVELIO GIRALDO LÓPEZ (padre), LUZ MYRIAM GIRALDO LÓPEZ y JOHN FREDDY GIRALDO LÓPEZ (hermanos)</t>
  </si>
  <si>
    <t>APJ32297 - 112716623</t>
  </si>
  <si>
    <t>15/04/2018 - 21/06/2019</t>
  </si>
  <si>
    <t>ALLIANZ</t>
  </si>
  <si>
    <t>LIBERTY</t>
  </si>
  <si>
    <t>Si no esta vinculada la coaseguradora al proceso, por favor llamarla en garantía</t>
  </si>
  <si>
    <t>x</t>
  </si>
  <si>
    <t xml:space="preserve">La contingencia se califica remota toda vez que, existe una falta de legitimación en la causa por pasiva de ALLIANZ SEGUROS DE VIDA S.A., al no ser una compañía aseguradora autorizada para operar el ramo de generales y expedir pólizas de Responsabilidad Civil Extracontractual.
Lo primero que debe tomarse en consideración es que la CRUZ ROJA COLOMBIANA SECCIONAL CALDAS llamó en garantía a la compañía ALLIANZ SEGUROS DE VIDA S.A. en virtud de la Póliza de RCE No. 022265079/0 cuyo asegurado es la CRUZ ROJA COLOMBIANA SECCIONAL CALDAS, sin embargo, el llamamiento en garantía se realizó de forma errónea toda vez que, ALLIANZ SEGUROS DE VIDA S.A. no se encuentra autorizada por la Superintendencia financiera para explotar el ramo generales y, en consecuencia, expedir pólizas de RCE. En ese sentido, no existe obligación alguna a cargo de ALLIANZ SEGUROS DE VIDA S.A. comoquiera que existe una falta de legitimación en la causa ya que no es la compañía que expidió la póliza de RCE que hoy quiere hacer valer el apoderado de la CRUZ ROJA como prueba en el proceso. 
Por otro lado, frente a la responsabilidad de la CRUZ ROJA COLOMBIANA SECCIONAL CALDAS, se precisa que: (i) Los demandantes pretenden la declaración de una culpa patronal por el accidente de trabajo ocurrido el día 25/10/2018 y la solidaridad entre el señor Edier Iván Ávila y la Cruz Roja, (ii) pretende el pago de una indemnización plena de perjuicios, amparo el cual no guarda relación con el objeto social de ALLIANZ SEGUROS DE VIDA S.A. comoquiera que el mismo solo se cubre mediante pólizas de RCE, (iii) Existe una falta de legitimación en la causa por pasiva ya que quien debió ser vinculada al proceso como llamada en garantía en virtud de la Póliza de RCE No. 022265079/0 es ALLIANZ SEGUROS S.A., y (iv) finalmente ALLIANZ SEGUROS DE VIDA S.A. no está autorizada por la Superintendencia Financiera para expedir pólizas de RCE las cuales amparan el riesgo aquí solicitado. 
Lo esgrimido sin perjuicio del carácter contingente del proceso. 
</t>
  </si>
  <si>
    <t>EXCEPCIONES DE MÉRITO DE LA DEMANDA
1. FALTA DE LEGITIMACIÓN EN LA CAUSA POR PASIVA DE ALLIANZ SEGUROS DE VIDA S.A.
2. COBRO DE LO NO DEBIDO Y ENRIQUECIMIENTO SIN JUSTA CAUSA
3. PRESCRIPCIÓN
4. GENÉRICA O INNOMINADA
EXCEPCIONES DE MÉRITO AL LLAMAMIENTO EN GARANTÍA
1. FALTA DE LEGITIMACIÓN EN LA CAUSA POR PASIVA DE ALLIANZ SEGUROS DE VIDA S.A.
2. FALTA DE LEGITIMACIÓN EN LA CAUSA POR ACTIVA DE LA CRUZ ROJA COLOMBIANA SECCIONAL CALDAS PARA LLAMAR EN GARANTÍA A ALLIANZ SEGUROS DE VIDA S.A.
3. INEXISTENCIA DE LA PÓLIZA NO. 02265079/0 EXPEDIDA POR ALLIANZ SEGUROS DE VIDA S.A.
4. NO EXISTE PRUEBA ALGUNA QUE ENDILGUE RESPONSABILIDAD A CARGO DE MI REPRESENTADA ALLIANZ SEGUROS DE VIDA S.A., CONFIGURANDOSE ASÍ UNA INEXISTENCIA DE OBLIGACIÓN
5. ALLIANZ SEGUROS DE VIDA S.A. Y ALLIANZ SEGUROS S.A. SON SOCIEDADES JURIDICAS DIFERENTES
6. COBRO DE LO NO DEBIDO Y ENRIQUECIMIENTO SIN JUSTA CAUSA
7. GÉNERICA O INNOMINADA</t>
  </si>
  <si>
    <t>APJ32297</t>
  </si>
  <si>
    <t xml:space="preserve">La tasación del LCC arrojó la suma de $45.227.948 y para el LCF la suma de $211.907.457, liquidación para la cual se tuvo en cuenta la calificación del PCL del 39.53% que le otorgó la Junta Nacional de Calificación de Invalidez al señor Jesús Alexander Giraldo con una fecha de estructuración del 18/02/2020.
Para la tasación de los perjuicios morales se tuvo en consideración que en la actualidad, la Corte Suprema de Justicia no ha establecido una cuantificación exacta de los perjuicios morales que vaya sujeta a la calificación de Pérdida de Capacidad Laboral,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obtenido dictamen de PCL de las siguientes maneras:
Victima con PCL del 26.05% un total del 25 SMLMV
Victima con PCL del 26.84% un total del 40 SMLMV.
Victima con PCL del 32.52% un monto total de $70Millones al 2023 (Aprox 66 SMLMV)
Así, teniendo en cuenta que el actor posee una PCL del 39,53%, sería viable determinar daños morales por 70SMLMV para el actor, asimismo para su esposa y madre ya que generalmente es el mismo monto, sin embargo, consideramos prudente en el caso de los hermanos otorgar por daño morales 35SMLMV. 
Para la tasación de los perjuicios por daño a la salud (perjuicios fisiológicos), la CSJ ha considerado que el daño a la salud comprende toda la órbita psicofísica del sujeto.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Corporación.(SL440/2021). Sobre este tema, por ejemplo, mediante sentencia SL1713-2023 se condenó al pago de 100 SMLMV ante la gravedad de la afectación corporal sufrida por el trabajador (superior al 50%), no obstante, en el caso concreto el actor tiene una PCL del 39,53%, motivo por el cual, se considera viable un máximo de 60SMLMV.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Así las cosas, en el presente caso teniendo en cuenta que el actor presenta una PCL del 39,53% se otorgará para el actor, su hija y esposa 50 SMLMV, para la madre 25 SMLMV y para los hermanos 12,5 SMLMV para cada uno, acogiéndonos al criterio de la sentencia de la Corte del literal A. 
Se pone de presente que el total de la liquidación objetiva de las pretensiones arroja un valor de $1.020.885.406, sin embargo, dicho rubro no es imputable a la seguradora comoquiera que ALLIANZ SEGUROS DE VIDA S.A. no emitió la Póliza No. 022265079/0. Por otro lado, se precisa que dicha póliza tiene un coaseguro en el cual ALLIANZ SEGUROS S.A. tiene un 80% y la aseguradora LIBERTY el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</si>
</sst>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36" sqref="B3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136</v>
      </c>
      <c r="C2" s="52"/>
    </row>
    <row r="3" spans="1:3" x14ac:dyDescent="0.25">
      <c r="A3" s="5" t="s">
        <v>2</v>
      </c>
      <c r="B3" s="53" t="s">
        <v>137</v>
      </c>
      <c r="C3" s="54"/>
    </row>
    <row r="4" spans="1:3" ht="20.25" customHeight="1" x14ac:dyDescent="0.25">
      <c r="A4" s="5" t="s">
        <v>3</v>
      </c>
      <c r="B4" s="53" t="s">
        <v>138</v>
      </c>
      <c r="C4" s="54"/>
    </row>
    <row r="5" spans="1:3" ht="50.25" customHeight="1" x14ac:dyDescent="0.25">
      <c r="A5" s="5" t="s">
        <v>4</v>
      </c>
      <c r="B5" s="55" t="s">
        <v>146</v>
      </c>
      <c r="C5" s="54"/>
    </row>
    <row r="6" spans="1:3" x14ac:dyDescent="0.25">
      <c r="A6" s="5" t="s">
        <v>5</v>
      </c>
      <c r="B6" s="36" t="s">
        <v>6</v>
      </c>
      <c r="C6" s="36"/>
    </row>
    <row r="7" spans="1:3" x14ac:dyDescent="0.25">
      <c r="A7" s="5" t="s">
        <v>7</v>
      </c>
      <c r="B7" s="36" t="s">
        <v>139</v>
      </c>
      <c r="C7" s="36"/>
    </row>
    <row r="8" spans="1:3" x14ac:dyDescent="0.25">
      <c r="A8" s="5" t="s">
        <v>8</v>
      </c>
      <c r="B8" s="46">
        <v>43398</v>
      </c>
      <c r="C8" s="47"/>
    </row>
    <row r="9" spans="1:3" x14ac:dyDescent="0.25">
      <c r="A9" s="5" t="s">
        <v>9</v>
      </c>
      <c r="B9" s="47" t="s">
        <v>140</v>
      </c>
      <c r="C9" s="47"/>
    </row>
    <row r="10" spans="1:3" x14ac:dyDescent="0.25">
      <c r="A10" s="5" t="s">
        <v>10</v>
      </c>
      <c r="B10" s="47" t="s">
        <v>140</v>
      </c>
      <c r="C10" s="47"/>
    </row>
    <row r="11" spans="1:3" ht="23.25" customHeight="1" x14ac:dyDescent="0.25">
      <c r="A11" s="5" t="s">
        <v>11</v>
      </c>
      <c r="B11" s="48" t="s">
        <v>140</v>
      </c>
      <c r="C11" s="49"/>
    </row>
    <row r="12" spans="1:3" x14ac:dyDescent="0.25">
      <c r="A12" s="37" t="s">
        <v>12</v>
      </c>
      <c r="B12" s="36" t="s">
        <v>141</v>
      </c>
      <c r="C12" s="36"/>
    </row>
    <row r="13" spans="1:3" ht="30" customHeight="1" x14ac:dyDescent="0.25">
      <c r="A13" s="37"/>
      <c r="B13" s="36"/>
      <c r="C13" s="36"/>
    </row>
    <row r="14" spans="1:3" ht="135.75" customHeight="1" x14ac:dyDescent="0.25">
      <c r="A14" s="37"/>
      <c r="B14" s="36"/>
      <c r="C14" s="36"/>
    </row>
    <row r="15" spans="1:3" ht="30" x14ac:dyDescent="0.25">
      <c r="A15" s="5" t="s">
        <v>13</v>
      </c>
      <c r="B15" s="40">
        <f>SUM(C17,C18,C20,C21,C23)</f>
        <v>420721678</v>
      </c>
      <c r="C15" s="41"/>
    </row>
    <row r="16" spans="1:3" ht="33.75" customHeight="1" x14ac:dyDescent="0.25">
      <c r="A16" s="42" t="s">
        <v>14</v>
      </c>
      <c r="B16" s="43" t="s">
        <v>15</v>
      </c>
      <c r="C16" s="43"/>
    </row>
    <row r="17" spans="1:3" ht="33.75" customHeight="1" x14ac:dyDescent="0.25">
      <c r="A17" s="42"/>
      <c r="B17" s="11" t="s">
        <v>16</v>
      </c>
      <c r="C17" s="6">
        <v>17294534</v>
      </c>
    </row>
    <row r="18" spans="1:3" ht="33.75" customHeight="1" x14ac:dyDescent="0.25">
      <c r="A18" s="42"/>
      <c r="B18" s="11" t="s">
        <v>17</v>
      </c>
      <c r="C18" s="6">
        <v>143427144</v>
      </c>
    </row>
    <row r="19" spans="1:3" x14ac:dyDescent="0.25">
      <c r="A19" s="42"/>
      <c r="B19" s="44" t="s">
        <v>18</v>
      </c>
      <c r="C19" s="45"/>
    </row>
    <row r="20" spans="1:3" x14ac:dyDescent="0.25">
      <c r="A20" s="42"/>
      <c r="B20" s="11" t="s">
        <v>71</v>
      </c>
      <c r="C20" s="6">
        <v>260000000</v>
      </c>
    </row>
    <row r="21" spans="1:3" x14ac:dyDescent="0.25">
      <c r="A21" s="42"/>
      <c r="B21" s="11"/>
      <c r="C21" s="6"/>
    </row>
    <row r="22" spans="1:3" x14ac:dyDescent="0.25">
      <c r="A22" s="42"/>
      <c r="B22" s="44" t="s">
        <v>19</v>
      </c>
      <c r="C22" s="45"/>
    </row>
    <row r="23" spans="1:3" x14ac:dyDescent="0.25">
      <c r="A23" s="42"/>
      <c r="B23" s="11"/>
      <c r="C23" s="16"/>
    </row>
    <row r="24" spans="1:3" x14ac:dyDescent="0.25">
      <c r="A24" s="5" t="s">
        <v>20</v>
      </c>
      <c r="B24" s="36" t="s">
        <v>142</v>
      </c>
      <c r="C24" s="36"/>
    </row>
    <row r="25" spans="1:3" x14ac:dyDescent="0.25">
      <c r="A25" s="5" t="s">
        <v>21</v>
      </c>
      <c r="B25" s="36" t="s">
        <v>143</v>
      </c>
      <c r="C25" s="36"/>
    </row>
    <row r="26" spans="1:3" x14ac:dyDescent="0.25">
      <c r="A26" s="5" t="s">
        <v>22</v>
      </c>
      <c r="B26" s="36" t="s">
        <v>144</v>
      </c>
      <c r="C26" s="36"/>
    </row>
    <row r="27" spans="1:3" x14ac:dyDescent="0.25">
      <c r="A27" s="5" t="s">
        <v>23</v>
      </c>
      <c r="B27" s="38">
        <v>44890</v>
      </c>
      <c r="C27" s="39"/>
    </row>
    <row r="28" spans="1:3" x14ac:dyDescent="0.25">
      <c r="A28" s="5" t="s">
        <v>24</v>
      </c>
      <c r="B28" s="35" t="s">
        <v>145</v>
      </c>
      <c r="C28" s="35"/>
    </row>
    <row r="29" spans="1:3" x14ac:dyDescent="0.25">
      <c r="A29" s="5" t="s">
        <v>25</v>
      </c>
      <c r="B29" s="35">
        <v>45371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C33" sqref="C3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26</v>
      </c>
      <c r="B1" s="67"/>
      <c r="C1" s="67"/>
    </row>
    <row r="2" spans="1:3" x14ac:dyDescent="0.25">
      <c r="A2" s="13" t="s">
        <v>27</v>
      </c>
      <c r="B2" s="68" t="s">
        <v>147</v>
      </c>
      <c r="C2" s="69"/>
    </row>
    <row r="3" spans="1:3" x14ac:dyDescent="0.25">
      <c r="A3" s="5" t="s">
        <v>1</v>
      </c>
      <c r="B3" s="36" t="str">
        <f>'GENERALES NOTA 322'!B2:C2</f>
        <v>17001310500320210056700</v>
      </c>
      <c r="C3" s="36"/>
    </row>
    <row r="4" spans="1:3" x14ac:dyDescent="0.25">
      <c r="A4" s="5" t="s">
        <v>2</v>
      </c>
      <c r="B4" s="36" t="str">
        <f>'GENERALES NOTA 322'!B3:C3</f>
        <v>JUZGADO TERCERO LABORAL DE MANIZALES</v>
      </c>
      <c r="C4" s="36"/>
    </row>
    <row r="5" spans="1:3" x14ac:dyDescent="0.25">
      <c r="A5" s="5" t="s">
        <v>3</v>
      </c>
      <c r="B5" s="36" t="str">
        <f>'GENERALES NOTA 322'!B4:C4</f>
        <v>EDIER IVÁN ÁVILA GONZÁLEZ, SOLIMET S.A.S. Y CRUZ ROJA COLOMBIANA SECCIONAL CALDAS</v>
      </c>
      <c r="C5" s="36"/>
    </row>
    <row r="6" spans="1:3" x14ac:dyDescent="0.25">
      <c r="A6" s="5" t="s">
        <v>4</v>
      </c>
      <c r="B6" s="36" t="str">
        <f>'GENERALES NOTA 322'!B5:C5</f>
        <v>JESÚS ALEXANDER GIRALDO LÓPEZ (trabajador lesionado), NATALY CAÑAS ZAPATA (esposa), LEILA GIRALDO CAÑAS (hija menor), GLORIA LUZ LÓPEZ (madre), WILSON EVELIO GIRALDO LÓPEZ (padre), LUZ MYRIAM GIRALDO LÓPEZ y JOHN FREDDY GIRALDO LÓPEZ (hermanos)</v>
      </c>
      <c r="C6" s="36"/>
    </row>
    <row r="7" spans="1:3" x14ac:dyDescent="0.25">
      <c r="A7" s="5" t="s">
        <v>5</v>
      </c>
      <c r="B7" s="36" t="str">
        <f>'GENERALES NOTA 322'!B6:C6</f>
        <v>LLAMADA EN GARANTIA</v>
      </c>
      <c r="C7" s="36"/>
    </row>
    <row r="8" spans="1:3" x14ac:dyDescent="0.25">
      <c r="A8" s="13" t="s">
        <v>28</v>
      </c>
      <c r="B8" s="36">
        <v>22265079</v>
      </c>
      <c r="C8" s="36"/>
    </row>
    <row r="9" spans="1:3" x14ac:dyDescent="0.25">
      <c r="A9" s="13" t="s">
        <v>11</v>
      </c>
      <c r="B9" s="36"/>
      <c r="C9" s="36"/>
    </row>
    <row r="10" spans="1:3" x14ac:dyDescent="0.25">
      <c r="A10" s="13" t="s">
        <v>29</v>
      </c>
      <c r="B10" s="68"/>
      <c r="C10" s="70"/>
    </row>
    <row r="11" spans="1:3" x14ac:dyDescent="0.25">
      <c r="A11" s="13" t="s">
        <v>30</v>
      </c>
      <c r="B11" s="68"/>
      <c r="C11" s="69"/>
    </row>
    <row r="12" spans="1:3" x14ac:dyDescent="0.25">
      <c r="A12" s="13" t="s">
        <v>31</v>
      </c>
      <c r="B12" s="53" t="s">
        <v>104</v>
      </c>
      <c r="C12" s="54"/>
    </row>
    <row r="13" spans="1:3" x14ac:dyDescent="0.25">
      <c r="A13" s="13" t="s">
        <v>32</v>
      </c>
      <c r="B13" s="36" t="s">
        <v>148</v>
      </c>
      <c r="C13" s="36"/>
    </row>
    <row r="14" spans="1:3" x14ac:dyDescent="0.25">
      <c r="A14" s="13" t="s">
        <v>33</v>
      </c>
      <c r="B14" s="36" t="s">
        <v>100</v>
      </c>
      <c r="C14" s="36"/>
    </row>
    <row r="15" spans="1:3" x14ac:dyDescent="0.25">
      <c r="A15" s="13" t="s">
        <v>34</v>
      </c>
      <c r="B15" s="36" t="s">
        <v>100</v>
      </c>
      <c r="C15" s="36"/>
    </row>
    <row r="16" spans="1:3" x14ac:dyDescent="0.25">
      <c r="A16" s="64" t="s">
        <v>35</v>
      </c>
      <c r="B16" s="36"/>
      <c r="C16" s="36"/>
    </row>
    <row r="17" spans="1:3" x14ac:dyDescent="0.25">
      <c r="A17" s="65"/>
      <c r="B17" s="9" t="s">
        <v>36</v>
      </c>
      <c r="C17" s="10" t="s">
        <v>37</v>
      </c>
    </row>
    <row r="18" spans="1:3" x14ac:dyDescent="0.25">
      <c r="A18" s="65"/>
      <c r="B18" s="11" t="s">
        <v>149</v>
      </c>
      <c r="C18" s="11">
        <v>80</v>
      </c>
    </row>
    <row r="19" spans="1:3" x14ac:dyDescent="0.25">
      <c r="A19" s="65"/>
      <c r="B19" s="11" t="s">
        <v>150</v>
      </c>
      <c r="C19" s="11">
        <v>20</v>
      </c>
    </row>
    <row r="20" spans="1:3" x14ac:dyDescent="0.25">
      <c r="A20" s="65"/>
      <c r="B20" s="66" t="s">
        <v>151</v>
      </c>
      <c r="C20" s="39"/>
    </row>
    <row r="21" spans="1:3" x14ac:dyDescent="0.25">
      <c r="A21" s="13" t="s">
        <v>38</v>
      </c>
      <c r="B21" s="36"/>
      <c r="C21" s="36"/>
    </row>
    <row r="22" spans="1:3" x14ac:dyDescent="0.25">
      <c r="A22" s="13" t="s">
        <v>39</v>
      </c>
      <c r="B22" s="53"/>
      <c r="C22" s="54"/>
    </row>
    <row r="23" spans="1:3" x14ac:dyDescent="0.25">
      <c r="A23" s="13" t="s">
        <v>40</v>
      </c>
      <c r="B23" s="36"/>
      <c r="C23" s="36"/>
    </row>
    <row r="24" spans="1:3" x14ac:dyDescent="0.25">
      <c r="A24" s="13" t="s">
        <v>41</v>
      </c>
      <c r="B24" s="36"/>
      <c r="C24" s="36"/>
    </row>
    <row r="25" spans="1:3" x14ac:dyDescent="0.25">
      <c r="A25" s="13" t="s">
        <v>42</v>
      </c>
      <c r="B25" s="36"/>
      <c r="C25" s="36"/>
    </row>
    <row r="26" spans="1:3" x14ac:dyDescent="0.25">
      <c r="A26" s="12" t="s">
        <v>43</v>
      </c>
      <c r="B26" s="36"/>
      <c r="C26" s="36"/>
    </row>
    <row r="27" spans="1:3" x14ac:dyDescent="0.25">
      <c r="A27" s="63" t="s">
        <v>44</v>
      </c>
      <c r="B27" s="63"/>
      <c r="C27" s="63"/>
    </row>
    <row r="28" spans="1:3" ht="14.45" customHeight="1" x14ac:dyDescent="0.25">
      <c r="A28" s="58" t="s">
        <v>45</v>
      </c>
      <c r="B28" s="59"/>
      <c r="C28" s="31" t="s">
        <v>152</v>
      </c>
    </row>
    <row r="29" spans="1:3" ht="14.45" customHeight="1" x14ac:dyDescent="0.25">
      <c r="A29" s="60" t="s">
        <v>46</v>
      </c>
      <c r="B29" s="61"/>
      <c r="C29" s="31" t="s">
        <v>152</v>
      </c>
    </row>
    <row r="30" spans="1:3" ht="14.45" customHeight="1" x14ac:dyDescent="0.25">
      <c r="A30" s="60" t="s">
        <v>47</v>
      </c>
      <c r="B30" s="61"/>
      <c r="C30" s="32" t="s">
        <v>152</v>
      </c>
    </row>
    <row r="31" spans="1:3" ht="14.45" customHeight="1" x14ac:dyDescent="0.25">
      <c r="A31" s="60" t="s">
        <v>48</v>
      </c>
      <c r="B31" s="61"/>
      <c r="C31" s="31" t="s">
        <v>152</v>
      </c>
    </row>
    <row r="32" spans="1:3" x14ac:dyDescent="0.25">
      <c r="A32" s="60" t="s">
        <v>49</v>
      </c>
      <c r="B32" s="61"/>
      <c r="C32" s="31" t="s">
        <v>152</v>
      </c>
    </row>
    <row r="33" spans="1:3" ht="14.45" customHeight="1" x14ac:dyDescent="0.25">
      <c r="A33" s="60" t="s">
        <v>50</v>
      </c>
      <c r="B33" s="61"/>
      <c r="C33" s="31" t="s">
        <v>152</v>
      </c>
    </row>
    <row r="34" spans="1:3" ht="14.45" customHeight="1" x14ac:dyDescent="0.25">
      <c r="A34" s="60" t="s">
        <v>51</v>
      </c>
      <c r="B34" s="61"/>
      <c r="C34" s="33"/>
    </row>
    <row r="35" spans="1:3" x14ac:dyDescent="0.25">
      <c r="A35" s="58" t="s">
        <v>52</v>
      </c>
      <c r="B35" s="59"/>
      <c r="C35" s="34"/>
    </row>
    <row r="36" spans="1:3" x14ac:dyDescent="0.25">
      <c r="A36" s="62" t="s">
        <v>53</v>
      </c>
      <c r="B36" s="62"/>
      <c r="C36" s="62"/>
    </row>
    <row r="37" spans="1:3" x14ac:dyDescent="0.25">
      <c r="A37" s="56" t="s">
        <v>54</v>
      </c>
      <c r="B37" s="56"/>
      <c r="C37" s="11"/>
    </row>
    <row r="38" spans="1:3" x14ac:dyDescent="0.25">
      <c r="A38" s="56" t="s">
        <v>55</v>
      </c>
      <c r="B38" s="56"/>
      <c r="C38" s="11"/>
    </row>
    <row r="39" spans="1:3" x14ac:dyDescent="0.25">
      <c r="A39" s="56" t="s">
        <v>56</v>
      </c>
      <c r="B39" s="56"/>
      <c r="C39" s="11"/>
    </row>
    <row r="40" spans="1:3" x14ac:dyDescent="0.25">
      <c r="A40" s="56" t="s">
        <v>57</v>
      </c>
      <c r="B40" s="56"/>
      <c r="C40" s="11"/>
    </row>
    <row r="41" spans="1:3" x14ac:dyDescent="0.25">
      <c r="A41" s="56" t="s">
        <v>58</v>
      </c>
      <c r="B41" s="56"/>
      <c r="C41" s="11"/>
    </row>
    <row r="42" spans="1:3" x14ac:dyDescent="0.25">
      <c r="A42" s="56" t="s">
        <v>59</v>
      </c>
      <c r="B42" s="56"/>
      <c r="C42" s="11"/>
    </row>
    <row r="43" spans="1:3" x14ac:dyDescent="0.25">
      <c r="A43" s="56" t="s">
        <v>60</v>
      </c>
      <c r="B43" s="56"/>
      <c r="C43" s="11"/>
    </row>
    <row r="44" spans="1:3" x14ac:dyDescent="0.25">
      <c r="A44" s="56" t="s">
        <v>61</v>
      </c>
      <c r="B44" s="56"/>
      <c r="C44" s="11"/>
    </row>
    <row r="45" spans="1:3" x14ac:dyDescent="0.25">
      <c r="A45" s="56" t="s">
        <v>62</v>
      </c>
      <c r="B45" s="56"/>
      <c r="C45" s="11"/>
    </row>
    <row r="46" spans="1:3" x14ac:dyDescent="0.25">
      <c r="A46" s="56" t="s">
        <v>63</v>
      </c>
      <c r="B46" s="56"/>
      <c r="C46" s="11"/>
    </row>
    <row r="47" spans="1:3" x14ac:dyDescent="0.25">
      <c r="A47" s="56" t="s">
        <v>64</v>
      </c>
      <c r="B47" s="56"/>
      <c r="C47" s="11"/>
    </row>
    <row r="48" spans="1:3" x14ac:dyDescent="0.25">
      <c r="A48" s="56" t="s">
        <v>65</v>
      </c>
      <c r="B48" s="56"/>
      <c r="C48" s="11"/>
    </row>
    <row r="49" spans="1:3" x14ac:dyDescent="0.25">
      <c r="A49" s="56" t="s">
        <v>66</v>
      </c>
      <c r="B49" s="56"/>
      <c r="C49" s="11"/>
    </row>
    <row r="50" spans="1:3" x14ac:dyDescent="0.25">
      <c r="A50" s="56" t="s">
        <v>67</v>
      </c>
      <c r="B50" s="56"/>
      <c r="C50" s="11"/>
    </row>
    <row r="51" spans="1:3" x14ac:dyDescent="0.25">
      <c r="A51" s="56" t="s">
        <v>68</v>
      </c>
      <c r="B51" s="56"/>
      <c r="C51" s="11"/>
    </row>
    <row r="52" spans="1:3" x14ac:dyDescent="0.25">
      <c r="A52" s="56" t="s">
        <v>69</v>
      </c>
      <c r="B52" s="56"/>
      <c r="C52" s="11"/>
    </row>
    <row r="53" spans="1:3" x14ac:dyDescent="0.25">
      <c r="A53" s="57"/>
      <c r="B53" s="57"/>
      <c r="C53" s="11"/>
    </row>
  </sheetData>
  <mergeCells count="51">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0:C20"/>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70</v>
      </c>
      <c r="B1" s="67"/>
      <c r="C1" s="67"/>
    </row>
    <row r="2" spans="1:6" x14ac:dyDescent="0.25">
      <c r="A2" s="20" t="s">
        <v>27</v>
      </c>
      <c r="B2" s="75" t="s">
        <v>155</v>
      </c>
      <c r="C2" s="76"/>
    </row>
    <row r="3" spans="1:6" x14ac:dyDescent="0.25">
      <c r="A3" s="21" t="s">
        <v>1</v>
      </c>
      <c r="B3" s="77" t="str">
        <f>'GENERALES NOTA 322'!B2:C2</f>
        <v>17001310500320210056700</v>
      </c>
      <c r="C3" s="77"/>
    </row>
    <row r="4" spans="1:6" x14ac:dyDescent="0.25">
      <c r="A4" s="21" t="s">
        <v>2</v>
      </c>
      <c r="B4" s="77" t="str">
        <f>'GENERALES NOTA 322'!B3:C3</f>
        <v>JUZGADO TERCERO LABORAL DE MANIZALES</v>
      </c>
      <c r="C4" s="77"/>
    </row>
    <row r="5" spans="1:6" x14ac:dyDescent="0.25">
      <c r="A5" s="21" t="s">
        <v>3</v>
      </c>
      <c r="B5" s="77" t="str">
        <f>'GENERALES NOTA 322'!B4:C4</f>
        <v>EDIER IVÁN ÁVILA GONZÁLEZ, SOLIMET S.A.S. Y CRUZ ROJA COLOMBIANA SECCIONAL CALDAS</v>
      </c>
      <c r="C5" s="77"/>
    </row>
    <row r="6" spans="1:6" ht="14.45" customHeight="1" x14ac:dyDescent="0.25">
      <c r="A6" s="21" t="s">
        <v>4</v>
      </c>
      <c r="B6" s="77" t="str">
        <f>'GENERALES NOTA 322'!B5:C5</f>
        <v>JESÚS ALEXANDER GIRALDO LÓPEZ (trabajador lesionado), NATALY CAÑAS ZAPATA (esposa), LEILA GIRALDO CAÑAS (hija menor), GLORIA LUZ LÓPEZ (madre), WILSON EVELIO GIRALDO LÓPEZ (padre), LUZ MYRIAM GIRALDO LÓPEZ y JOHN FREDDY GIRALDO LÓPEZ (hermanos)</v>
      </c>
      <c r="C6" s="77"/>
    </row>
    <row r="7" spans="1:6" x14ac:dyDescent="0.25">
      <c r="A7" s="21" t="s">
        <v>5</v>
      </c>
      <c r="B7" s="77" t="str">
        <f>'GENERALES NOTA 322'!B6:C6</f>
        <v>LLAMADA EN GARANTIA</v>
      </c>
      <c r="C7" s="77"/>
    </row>
    <row r="8" spans="1:6" ht="30" x14ac:dyDescent="0.25">
      <c r="A8" s="21" t="s">
        <v>13</v>
      </c>
      <c r="B8" s="71">
        <f>'GENERALES NOTA 322'!B15:C15</f>
        <v>420721678</v>
      </c>
      <c r="C8" s="72"/>
    </row>
    <row r="9" spans="1:6" x14ac:dyDescent="0.25">
      <c r="A9" s="78" t="s">
        <v>14</v>
      </c>
      <c r="B9" s="79" t="s">
        <v>15</v>
      </c>
      <c r="C9" s="80"/>
    </row>
    <row r="10" spans="1:6" x14ac:dyDescent="0.25">
      <c r="A10" s="78"/>
      <c r="B10" s="22" t="s">
        <v>16</v>
      </c>
      <c r="C10" s="19">
        <f>'GENERALES NOTA 322'!C17</f>
        <v>17294534</v>
      </c>
    </row>
    <row r="11" spans="1:6" x14ac:dyDescent="0.25">
      <c r="A11" s="78"/>
      <c r="B11" s="22" t="s">
        <v>17</v>
      </c>
      <c r="C11" s="19">
        <f>'GENERALES NOTA 322'!C18</f>
        <v>143427144</v>
      </c>
    </row>
    <row r="12" spans="1:6" x14ac:dyDescent="0.25">
      <c r="A12" s="78"/>
      <c r="B12" s="79"/>
      <c r="C12" s="80"/>
    </row>
    <row r="13" spans="1:6" x14ac:dyDescent="0.25">
      <c r="A13" s="78"/>
      <c r="B13" s="22" t="s">
        <v>71</v>
      </c>
      <c r="C13" s="24">
        <v>260000000</v>
      </c>
    </row>
    <row r="14" spans="1:6" x14ac:dyDescent="0.25">
      <c r="A14" s="78"/>
      <c r="B14" s="22" t="s">
        <v>72</v>
      </c>
      <c r="C14" s="24"/>
      <c r="E14" t="s">
        <v>73</v>
      </c>
      <c r="F14" s="17">
        <v>0.7</v>
      </c>
    </row>
    <row r="15" spans="1:6" x14ac:dyDescent="0.25">
      <c r="A15" s="23" t="s">
        <v>74</v>
      </c>
      <c r="B15" s="75" t="s">
        <v>108</v>
      </c>
      <c r="C15" s="76" t="s">
        <v>75</v>
      </c>
    </row>
    <row r="16" spans="1:6" ht="15" customHeight="1" x14ac:dyDescent="0.25">
      <c r="A16" s="21" t="s">
        <v>76</v>
      </c>
      <c r="B16" s="73" t="s">
        <v>153</v>
      </c>
      <c r="C16" s="74"/>
    </row>
    <row r="17" spans="1:3" ht="28.5" customHeight="1" x14ac:dyDescent="0.25">
      <c r="A17" s="14" t="s">
        <v>77</v>
      </c>
      <c r="B17" s="83">
        <f>((C19+C20+C22+C23)-C26)*C25*C27</f>
        <v>0</v>
      </c>
      <c r="C17" s="83"/>
    </row>
    <row r="18" spans="1:3" x14ac:dyDescent="0.25">
      <c r="A18" s="23" t="s">
        <v>78</v>
      </c>
      <c r="B18" s="81" t="s">
        <v>15</v>
      </c>
      <c r="C18" s="82"/>
    </row>
    <row r="19" spans="1:3" x14ac:dyDescent="0.25">
      <c r="A19" s="89"/>
      <c r="B19" s="22" t="s">
        <v>16</v>
      </c>
      <c r="C19" s="19">
        <v>257135405</v>
      </c>
    </row>
    <row r="20" spans="1:3" x14ac:dyDescent="0.25">
      <c r="A20" s="90"/>
      <c r="B20" s="22" t="s">
        <v>17</v>
      </c>
      <c r="C20" s="19">
        <v>0</v>
      </c>
    </row>
    <row r="21" spans="1:3" x14ac:dyDescent="0.25">
      <c r="A21" s="90"/>
      <c r="B21" s="79" t="s">
        <v>18</v>
      </c>
      <c r="C21" s="80"/>
    </row>
    <row r="22" spans="1:3" x14ac:dyDescent="0.25">
      <c r="A22" s="90"/>
      <c r="B22" s="22" t="s">
        <v>71</v>
      </c>
      <c r="C22" s="19">
        <v>409500000</v>
      </c>
    </row>
    <row r="23" spans="1:3" ht="45" x14ac:dyDescent="0.25">
      <c r="A23" s="90"/>
      <c r="B23" s="22" t="s">
        <v>79</v>
      </c>
      <c r="C23" s="19">
        <v>354250000</v>
      </c>
    </row>
    <row r="24" spans="1:3" x14ac:dyDescent="0.25">
      <c r="A24" s="90"/>
      <c r="B24" s="79" t="s">
        <v>80</v>
      </c>
      <c r="C24" s="80"/>
    </row>
    <row r="25" spans="1:3" x14ac:dyDescent="0.25">
      <c r="A25" s="25"/>
      <c r="B25" s="22" t="s">
        <v>81</v>
      </c>
      <c r="C25" s="26">
        <v>0</v>
      </c>
    </row>
    <row r="26" spans="1:3" x14ac:dyDescent="0.25">
      <c r="A26" s="27"/>
      <c r="B26" s="22" t="s">
        <v>30</v>
      </c>
      <c r="C26" s="28">
        <v>0</v>
      </c>
    </row>
    <row r="27" spans="1:3" x14ac:dyDescent="0.25">
      <c r="A27" s="27"/>
      <c r="B27" s="22" t="s">
        <v>82</v>
      </c>
      <c r="C27" s="26">
        <v>0</v>
      </c>
    </row>
    <row r="28" spans="1:3" x14ac:dyDescent="0.25">
      <c r="A28" s="18" t="s">
        <v>83</v>
      </c>
      <c r="B28" s="83">
        <f>IFERROR(B17*(VLOOKUP(B15,Hoja2!$G$1:$H$6,2,0)),16666)</f>
        <v>16666</v>
      </c>
      <c r="C28" s="83"/>
    </row>
    <row r="29" spans="1:3" ht="30" x14ac:dyDescent="0.25">
      <c r="A29" s="21" t="s">
        <v>84</v>
      </c>
      <c r="B29" s="84" t="s">
        <v>156</v>
      </c>
      <c r="C29" s="85"/>
    </row>
    <row r="30" spans="1:3" ht="30" x14ac:dyDescent="0.25">
      <c r="A30" s="21" t="s">
        <v>85</v>
      </c>
      <c r="B30" s="86" t="s">
        <v>154</v>
      </c>
      <c r="C30" s="87"/>
    </row>
    <row r="31" spans="1:3" ht="18.75" x14ac:dyDescent="0.25">
      <c r="A31" s="29" t="s">
        <v>86</v>
      </c>
      <c r="B31" s="29"/>
      <c r="C31" s="29"/>
    </row>
    <row r="32" spans="1:3" x14ac:dyDescent="0.25">
      <c r="A32" s="30" t="s">
        <v>87</v>
      </c>
      <c r="B32" s="88"/>
      <c r="C32" s="88"/>
    </row>
    <row r="33" spans="1:3" x14ac:dyDescent="0.25">
      <c r="A33" s="30" t="s">
        <v>88</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89</v>
      </c>
      <c r="B1" s="67"/>
      <c r="C1" s="67"/>
    </row>
    <row r="2" spans="1:3" ht="17.100000000000001" customHeight="1" x14ac:dyDescent="0.25">
      <c r="A2" s="13" t="s">
        <v>27</v>
      </c>
      <c r="B2" s="68" t="str">
        <f>'[2]AUTOS NOTA 321'!B2:C2</f>
        <v xml:space="preserve">SINIESTRO   LEGIS </v>
      </c>
      <c r="C2" s="69"/>
    </row>
    <row r="3" spans="1:3" ht="15.95" customHeight="1" x14ac:dyDescent="0.25">
      <c r="A3" s="5" t="s">
        <v>1</v>
      </c>
      <c r="B3" s="36" t="str">
        <f>'GENERALES NOTA 322'!B2:C2</f>
        <v>17001310500320210056700</v>
      </c>
      <c r="C3" s="36"/>
    </row>
    <row r="4" spans="1:3" x14ac:dyDescent="0.25">
      <c r="A4" s="5" t="s">
        <v>2</v>
      </c>
      <c r="B4" s="36" t="str">
        <f>'GENERALES NOTA 322'!B3:C3</f>
        <v>JUZGADO TERCERO LABORAL DE MANIZALES</v>
      </c>
      <c r="C4" s="36"/>
    </row>
    <row r="5" spans="1:3" ht="29.1" customHeight="1" x14ac:dyDescent="0.25">
      <c r="A5" s="5" t="s">
        <v>3</v>
      </c>
      <c r="B5" s="36" t="str">
        <f>'GENERALES NOTA 322'!B4:C4</f>
        <v>EDIER IVÁN ÁVILA GONZÁLEZ, SOLIMET S.A.S. Y CRUZ ROJA COLOMBIANA SECCIONAL CALDAS</v>
      </c>
      <c r="C5" s="36"/>
    </row>
    <row r="6" spans="1:3" x14ac:dyDescent="0.25">
      <c r="A6" s="5" t="s">
        <v>4</v>
      </c>
      <c r="B6" s="36" t="str">
        <f>'GENERALES NOTA 322'!B5:C5</f>
        <v>JESÚS ALEXANDER GIRALDO LÓPEZ (trabajador lesionado), NATALY CAÑAS ZAPATA (esposa), LEILA GIRALDO CAÑAS (hija menor), GLORIA LUZ LÓPEZ (madre), WILSON EVELIO GIRALDO LÓPEZ (padre), LUZ MYRIAM GIRALDO LÓPEZ y JOHN FREDDY GIRALDO LÓPEZ (hermanos)</v>
      </c>
      <c r="C6" s="36"/>
    </row>
    <row r="7" spans="1:3" ht="43.5" customHeight="1" x14ac:dyDescent="0.25">
      <c r="A7" s="5" t="s">
        <v>5</v>
      </c>
      <c r="B7" s="36" t="str">
        <f>'GENERALES NOTA 322'!B6:C6</f>
        <v>LLAMADA EN GARANTIA</v>
      </c>
      <c r="C7" s="36"/>
    </row>
    <row r="8" spans="1:3" x14ac:dyDescent="0.25">
      <c r="A8" s="5" t="s">
        <v>90</v>
      </c>
      <c r="B8" s="36"/>
      <c r="C8" s="36"/>
    </row>
    <row r="9" spans="1:3" x14ac:dyDescent="0.25">
      <c r="A9" s="15" t="s">
        <v>78</v>
      </c>
      <c r="B9" s="91"/>
      <c r="C9" s="91"/>
    </row>
    <row r="10" spans="1:3" x14ac:dyDescent="0.25">
      <c r="A10" s="15" t="s">
        <v>91</v>
      </c>
      <c r="B10" s="36"/>
      <c r="C10" s="36"/>
    </row>
    <row r="11" spans="1:3" ht="30" x14ac:dyDescent="0.25">
      <c r="A11" s="15" t="s">
        <v>92</v>
      </c>
      <c r="B11" s="92"/>
      <c r="C11" s="57"/>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2024-03-22T13:14:45Z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