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mliz\Downloads\"/>
    </mc:Choice>
  </mc:AlternateContent>
  <xr:revisionPtr revIDLastSave="0" documentId="13_ncr:1_{52C3FAC5-980A-443B-B0C0-72245B589A28}" xr6:coauthVersionLast="47" xr6:coauthVersionMax="47" xr10:uidLastSave="{00000000-0000-0000-0000-000000000000}"/>
  <bookViews>
    <workbookView xWindow="-120" yWindow="-120" windowWidth="20730" windowHeight="11040" firstSheet="3"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7" l="1"/>
  <c r="B11" i="14"/>
  <c r="B6" i="14"/>
  <c r="B12" i="14" s="1"/>
  <c r="B8" i="14"/>
  <c r="B8" i="17"/>
  <c r="B7" i="17"/>
  <c r="B6" i="17"/>
  <c r="B12" i="17" s="1"/>
  <c r="B11" i="17" s="1"/>
  <c r="B15" i="17" s="1"/>
  <c r="B4" i="17"/>
  <c r="B3" i="17"/>
  <c r="B2" i="17"/>
  <c r="B5" i="10"/>
  <c r="B5" i="14" s="1"/>
  <c r="B4" i="10"/>
  <c r="B3" i="10"/>
  <c r="B4" i="14"/>
  <c r="B7" i="14"/>
  <c r="B3" i="14"/>
  <c r="B2" i="14"/>
  <c r="B3" i="12"/>
  <c r="B15" i="14" l="1"/>
  <c r="B5" i="12"/>
  <c r="B2" i="12"/>
  <c r="B7" i="12"/>
  <c r="B6" i="12"/>
  <c r="B4" i="12"/>
  <c r="B7" i="10" l="1"/>
  <c r="B6" i="10"/>
</calcChain>
</file>

<file path=xl/sharedStrings.xml><?xml version="1.0" encoding="utf-8"?>
<sst xmlns="http://schemas.openxmlformats.org/spreadsheetml/2006/main" count="203" uniqueCount="143">
  <si>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</si>
  <si>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</si>
  <si>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</si>
  <si>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</si>
  <si>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</si>
  <si>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</si>
  <si>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</si>
  <si>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</si>
  <si>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</si>
  <si>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</si>
  <si>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</si>
  <si>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</si>
  <si>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</si>
  <si>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</si>
  <si>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</si>
  <si>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</si>
  <si>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</si>
  <si>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</si>
  <si>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</si>
  <si>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</si>
  <si>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</si>
  <si>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</si>
  <si>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</si>
  <si>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</si>
  <si>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</si>
  <si>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</si>
  <si>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</si>
  <si>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</si>
  <si>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</si>
  <si>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</si>
  <si>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</si>
  <si>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</si>
  <si>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</si>
  <si>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</si>
  <si>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</si>
  <si>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</si>
  <si>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</si>
  <si>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</si>
  <si>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</si>
  <si>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</si>
  <si>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</si>
  <si>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</si>
  <si>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</si>
  <si>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</si>
  <si>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</si>
  <si>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</si>
  <si>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</si>
  <si>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</si>
  <si>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</si>
  <si>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</si>
  <si>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</si>
  <si>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</si>
  <si>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</si>
  <si>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</si>
  <si>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</si>
  <si>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</si>
  <si>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</si>
  <si>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</si>
  <si>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</si>
  <si>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</si>
  <si>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</si>
  <si>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</si>
  <si>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</si>
  <si>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</si>
  <si>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</si>
  <si>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</si>
  <si>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</si>
  <si>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</si>
  <si>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</si>
  <si>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</si>
  <si>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</si>
  <si>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</si>
  <si>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</si>
  <si>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</si>
  <si>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</si>
  <si>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</si>
  <si>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</si>
  <si>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</si>
  <si>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</si>
  <si>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</si>
  <si>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</si>
  <si>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</si>
  <si>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</si>
  <si>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</si>
  <si>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</si>
  <si>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</si>
  <si>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</si>
  <si>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</si>
  <si>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</si>
  <si>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</si>
  <si>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</si>
  <si>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</si>
  <si>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</si>
  <si>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</si>
  <si>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</si>
  <si>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</si>
  <si>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</si>
  <si>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</si>
  <si>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</si>
  <si>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</si>
  <si>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</si>
  <si>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</si>
  <si>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</si>
  <si>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</si>
  <si>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</si>
  <si>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</si>
  <si>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</si>
  <si>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</si>
  <si>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</si>
  <si>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</si>
  <si>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</si>
  <si>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</si>
  <si>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</si>
  <si>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</si>
  <si>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</si>
  <si>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</si>
  <si>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</si>
  <si>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</si>
  <si>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</si>
  <si>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PRF-80052-2020-36011</t>
  </si>
  <si>
    <t>Gerencia Departamental Colegiada de Antioquia</t>
  </si>
  <si>
    <t xml:space="preserve">Batallón de Apoyo y Servicio para el combate no. 4 – Cacique Yarigüíes BASPC 04 – Ejército Nacional de Colombia. NIT. 800.130.632-4. </t>
  </si>
  <si>
    <t>QBE Seguros S.A. (21.50%), MAPFRE (12.00%), La Previsora S.A. (21.50%), Seguros Colpatria S.A. (22.50%), Allianz Seguros (22.50%)</t>
  </si>
  <si>
    <t>30 de septiembre del 2016</t>
  </si>
  <si>
    <t>1.- Mediante el contrato 028 del 19 de agosto de 2016 el Ejército adquirió productos de cafetería y restaurante por valor de $40.000.000 con destino a la Séptima División, cancelado en su totalidad con la orden de pago 259570116 del 16-09-2016. De la revisión del expediente se observa:
La justificación de la necesidad se encuentra sin firma. En la minuta de la aceptación de la oferta en la firma de la contratista le relacionan una cédula que no le corresponde. El acta de recibo a satisfacción es del 25-08-2016 mientras que el informe de interventoría y la entrada a almacén tienen fecha del 16-09-2016, es decir, los bienes ingresaron a almacén 20 días después de recibidos a satisfacción. En la carpeta maestra no reposan la obligación ni la orden de pago de SIIF. No existe acta de liquidación. Los elementos fueron entregados mediante la salida de almacén SILOG 4905754672-2016, la cual se encuentra sin firma de quien recibe. La Séptima División remite un registro fotográfico de los elementos, no es posible establecer si la imagen representa los hechos que se le atribuyen, y no otros diferentes, además no soporta el uso y destino final de los productos comprados.
2.-Considera el Equipo Auditor que esta situación se genera por la falta de procedimientos para el manejo de elementos de cafetería y debilidades en los controles, lo cual permite que se improvise en el manejo de estos elementos y se genere incertidumbre sobre el uso de los mismos.
3.-Lo cuestionado hace relación a que los bienes recibidos por el Almacenista para ser entregados a la Cafetería y al Restaurante del Comando de la Séptima División del Ejército Nacional, no se evidencian, ni obra prueba de que los mismos llegaron a su destino, motivo por el cual se determina un eventual detrimento por el valor de los bienes adquiridos mediante el Contrato No. 028 de 2016.</t>
  </si>
  <si>
    <t>MDN - EJC - DIRECCIÓN DE INTENDENCIA REMOTA</t>
  </si>
  <si>
    <t>800.130.708-5</t>
  </si>
  <si>
    <t>Póliza Manejo Global Entidades Estatales 000706272341
Expedida por Zurich Colombia Seguros S.A. - Allianz Seguros S.A., cuenta con el  22.4999997 % de coaseguro. VIGENCIA: 01/01/2016 AL 22/02/2017</t>
  </si>
  <si>
    <t>Menoscabo de fondos y bienes nacionales causados por sus servidores públicos por
actos u omisiones que se tipifiquen como delitos contra la Administración Pública o 
Fallos con responsabilidad fiscal</t>
  </si>
  <si>
    <t>26 DE SEPTIEMBRE DE 2022</t>
  </si>
  <si>
    <t xml:space="preserve">Menoscabo De Fondos Y Bienes Nacionales Causados Por Sus Servidores Públicos Por Actos U Omisiones Que Se Tipifiquen Como Delitos Contra La Administración Publica O Fallos Con Responsabilidad Fiscal </t>
  </si>
  <si>
    <t>1/01/2016 AL 01-01-2017</t>
  </si>
  <si>
    <t>ZURICH</t>
  </si>
  <si>
    <t>MAPFRE</t>
  </si>
  <si>
    <t>PREVISORA</t>
  </si>
  <si>
    <t>COLPATRIA</t>
  </si>
  <si>
    <t>ALLIANZ</t>
  </si>
  <si>
    <t>X</t>
  </si>
  <si>
    <t>La contingencia se clasifica como "Eventual", ya que la póliza No. 000706272341 cuenta con cobertura material y temporal frente a los hechos que se relacionan en el Proceso de Responsabilidad Fiscal. Sin embargo, la responsabilidad del Suboficial Jhon Henry Roncancio Rodríguez dependerá del debate probatorio, pues los hechos aún no están acreditados.
La Póliza No. 000706272341, en la que figura como asegurado el MDN - Ejército Nacional, Dirección de Inteligencia, brinda cobertura material, ya que ampara los riesgos derivados de fallos de responsabilidad fiscal. En este caso, se pretende la declaratoria de responsabilidad fiscal en contra del suboficial. La contraloría señala presuntas irregularidades en la celebración, ejecución y liquidación del proceso de contratación asociado al Contrato No. 028 del 19 de agosto de 2016. Mediante este contrato, el Ejército adquirió productos de cafetería y restaurante por un valor de $40.000.000, pagados en su totalidad mediante la orden de pago No. 259570116 del 16 de septiembre de 2016. Del mismo modo, la póliza brinda cobertura temporal, ya que la modalidad pactada fue de ocurrencia. En este caso, los hechos investigados están relacionados con la salida de los insumos, que se registró el 30 de septiembre de 2016. La póliza se encontraba vigente del 1 de enero de 2016 al 31 de diciembre de 2016, cubriendo así el periodo de celebración y ejecución del contrato en cuestión.
En este caso, resulta relevante analizar de manera directa la responsabilidad que se busca atribuir al Suboficial Jhon Henry Roncancio Rodríguez, quien para la fecha de los hechos era el Almacenista de Intendencia, y sobre quien recaía la responsabilidad de supervisar y administrar los suministros solicitados. El hallazgo reportado por la Contraloría revela que los documentos del contrato carecen de requisitos establecidos por las leyes de contratación, impidiendo su validación. Esto genera inconsistencias, como la falta de justificación sobre el uso y destino de los productos adquiridos. El ente de control identificó falencias, como la ausencia de firmas en la justificación de la necesidad, una firma incorrecta en la aceptación de la oferta, y discrepancias en las fechas del acta de recibo y la entrada a almacén. Por otra parte, faltan documentos clave, como la obligación y orden de pago del SIIF, el acta de liquidación, y la firma de quien recibió los productos. También se cuestiona la validez de un registro fotográfico de la Séptima División. En este sentido, es fundamental establecer y analizar el debate probatorio para determinar si existió dolo o culpa grave por parte del presunto responsable fiscal, con el fin de evidenciar su responsabilidad.</t>
  </si>
  <si>
    <t xml:space="preserve">A.	Inexistencia de obligación a cargo de allianz seguros s.a., por cuanto no se realizó el riesgo asegurado convenido en la póliza de manejo global no. 000706272341. 
B.	Falta de cobertura respecto de los riesgos expresamente excluidos en la póliza de manejo para entidades oficiales no. 000706272341 expedida por qbe, en la actualidad zurich colombia seguros s.a.
C.	De acreditarse una conducta dolosa y/o culposa en cabeza de los presuntos responsables, en todo caso, el dolo y la culpa grave comportan un riesgo inasegurable.
D.	La obligación de mi procurada solo se circunscribe al porcentaje que le corresponde de acuerdo con el coaseguro pactado - entre las coaseguradoras no existe solidaridad.
E.	En ninguna circunstancia se podrá exceder el límite del valor asegurado-disponibilidad del valor asegurado.
F.	Subrrogación </t>
  </si>
  <si>
    <t>Para  la liquidación objetiva en este caso, se observa que la cuantía investigada asciende a CUARENTA MILLONES DE PESOS ($40.000.000). En este contexto, es relevante señalar que la Póliza No. 000706272341 fue emitida en coaseguro por QBE Compañía de Seguros. Dicha póliza establece un amparo total de MIL MILLONES DE PESOS ($1.000.000.000). Conforme al coaseguro pactado, Allianz Seguros S.A. asume el 22,5% del valor asegurado, es decir, DOSCIENTOS VEINTICUATRO MILLONES NOVECIENTOS NOVENTA Y NUEVE MIL NOVECIENTOS NOVENTA Y SIETE PESOS ($224.999.997), aplicable al amparo de fallos con responsabilidad fiscal, de los cuales actualmente se cuenta con un valor asegurado disponible de CIENTO SESENTA Y OCHO MILLONES CUATROCIENTOS DIECINUEVE MIL SEISCIENTOS QUINCE PESOS ($168.419.615). Dado que el valor del presunto detrimento asciende a CUARENTA MILLONES DE PESOS ($40.000.000) y que en este caso no se aplican deducibles, el monto por el que eventualmente podria ser condenada la compañía,  correspondiente al 22,5%,  del coaseguro aceptado sería de NUEVE MILLONES DE PESOS ($9.000.000).</t>
  </si>
  <si>
    <t>23 DE OCTUBRE DEL 2024</t>
  </si>
  <si>
    <t>7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</si>
</sst>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1" xfId="0" applyFon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7" sqref="B17:C17"/>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8" t="s">
        <v>4</v>
      </c>
      <c r="B1" s="48"/>
      <c r="C1" s="48"/>
    </row>
    <row r="2" spans="1:3" x14ac:dyDescent="0.25">
      <c r="A2" s="5" t="s">
        <v>5</v>
      </c>
      <c r="B2" s="41" t="s">
        <v>119</v>
      </c>
      <c r="C2" s="41"/>
    </row>
    <row r="3" spans="1:3" ht="15" customHeight="1" x14ac:dyDescent="0.25">
      <c r="A3" s="5" t="s">
        <v>6</v>
      </c>
      <c r="B3" s="46" t="s">
        <v>120</v>
      </c>
      <c r="C3" s="47"/>
    </row>
    <row r="4" spans="1:3" x14ac:dyDescent="0.25">
      <c r="A4" s="5" t="s">
        <v>7</v>
      </c>
      <c r="B4" s="88" t="s">
        <v>1</v>
      </c>
      <c r="C4" s="89"/>
    </row>
    <row r="5" spans="1:3" x14ac:dyDescent="0.25">
      <c r="A5" s="5" t="s">
        <v>8</v>
      </c>
      <c r="B5" s="90" t="s">
        <v>3</v>
      </c>
      <c r="C5" s="90"/>
    </row>
    <row r="6" spans="1:3" x14ac:dyDescent="0.25">
      <c r="A6" s="5" t="s">
        <v>9</v>
      </c>
      <c r="B6" s="49" t="s">
        <v>121</v>
      </c>
      <c r="C6" s="50"/>
    </row>
    <row r="7" spans="1:3" x14ac:dyDescent="0.25">
      <c r="A7" s="5" t="s">
        <v>10</v>
      </c>
      <c r="B7" s="51">
        <v>40000000</v>
      </c>
      <c r="C7" s="41"/>
    </row>
    <row r="8" spans="1:3" x14ac:dyDescent="0.25">
      <c r="A8" s="35" t="s">
        <v>11</v>
      </c>
      <c r="B8" s="41" t="s">
        <v>122</v>
      </c>
      <c r="C8" s="41"/>
    </row>
    <row r="9" spans="1:3" x14ac:dyDescent="0.25">
      <c r="A9" s="5" t="s">
        <v>12</v>
      </c>
      <c r="B9" s="37" t="s">
        <v>123</v>
      </c>
      <c r="C9" s="38"/>
    </row>
    <row r="10" spans="1:3" x14ac:dyDescent="0.25">
      <c r="A10" s="42" t="s">
        <v>13</v>
      </c>
      <c r="B10" s="43" t="s">
        <v>124</v>
      </c>
      <c r="C10" s="41"/>
    </row>
    <row r="11" spans="1:3" ht="30" customHeight="1" x14ac:dyDescent="0.25">
      <c r="A11" s="42"/>
      <c r="B11" s="41"/>
      <c r="C11" s="41"/>
    </row>
    <row r="12" spans="1:3" x14ac:dyDescent="0.25">
      <c r="A12" s="42"/>
      <c r="B12" s="41"/>
      <c r="C12" s="41"/>
    </row>
    <row r="13" spans="1:3" x14ac:dyDescent="0.25">
      <c r="A13" s="5" t="s">
        <v>14</v>
      </c>
      <c r="B13" s="41" t="s">
        <v>125</v>
      </c>
      <c r="C13" s="41"/>
    </row>
    <row r="14" spans="1:3" ht="17.25" customHeight="1" x14ac:dyDescent="0.25">
      <c r="A14" s="5" t="s">
        <v>15</v>
      </c>
      <c r="B14" s="44" t="s">
        <v>126</v>
      </c>
      <c r="C14" s="44"/>
    </row>
    <row r="15" spans="1:3" ht="15.75" customHeight="1" x14ac:dyDescent="0.25">
      <c r="A15" s="5" t="s">
        <v>16</v>
      </c>
      <c r="B15" s="45" t="s">
        <v>127</v>
      </c>
      <c r="C15" s="44"/>
    </row>
    <row r="16" spans="1:3" ht="33" customHeight="1" x14ac:dyDescent="0.25">
      <c r="A16" s="5" t="s">
        <v>17</v>
      </c>
      <c r="B16" s="37" t="s">
        <v>128</v>
      </c>
      <c r="C16" s="38"/>
    </row>
    <row r="17" spans="1:3" ht="18.75" customHeight="1" x14ac:dyDescent="0.25">
      <c r="A17" s="5" t="s">
        <v>18</v>
      </c>
      <c r="B17" s="39" t="s">
        <v>129</v>
      </c>
      <c r="C17" s="40"/>
    </row>
    <row r="18" spans="1:3" x14ac:dyDescent="0.25">
      <c r="A18" s="5" t="s">
        <v>19</v>
      </c>
      <c r="B18" s="39" t="s">
        <v>141</v>
      </c>
      <c r="C18" s="40"/>
    </row>
    <row r="19" spans="1:3" x14ac:dyDescent="0.25">
      <c r="A19" s="5" t="s">
        <v>20</v>
      </c>
      <c r="B19" s="41" t="s">
        <v>142</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B10" sqref="B10:C10"/>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0" t="s">
        <v>21</v>
      </c>
      <c r="B1" s="60"/>
      <c r="C1" s="60"/>
    </row>
    <row r="2" spans="1:3" x14ac:dyDescent="0.25">
      <c r="A2" s="15" t="s">
        <v>22</v>
      </c>
      <c r="B2" s="54">
        <v>119260069</v>
      </c>
      <c r="C2" s="55"/>
    </row>
    <row r="3" spans="1:3" s="25" customFormat="1" x14ac:dyDescent="0.25">
      <c r="A3" s="5" t="s">
        <v>5</v>
      </c>
      <c r="B3" s="41" t="str">
        <f>'GENERALES NOTA 322'!B2:C2</f>
        <v>PRF-80052-2020-36011</v>
      </c>
      <c r="C3" s="41"/>
    </row>
    <row r="4" spans="1:3" s="2" customFormat="1" ht="14.45" customHeight="1" x14ac:dyDescent="0.25">
      <c r="A4" s="5" t="s">
        <v>6</v>
      </c>
      <c r="B4" s="41" t="str">
        <f>'GENERALES NOTA 322'!B3:C3</f>
        <v>Gerencia Departamental Colegiada de Antioquia</v>
      </c>
      <c r="C4" s="41"/>
    </row>
    <row r="5" spans="1:3" s="2" customFormat="1" x14ac:dyDescent="0.25">
      <c r="A5" s="5" t="s">
        <v>9</v>
      </c>
      <c r="B5" s="41" t="str">
        <f>'GENERALES NOTA 322'!B6:C6</f>
        <v xml:space="preserve">Batallón de Apoyo y Servicio para el combate no. 4 – Cacique Yarigüíes BASPC 04 – Ejército Nacional de Colombia. NIT. 800.130.632-4. </v>
      </c>
      <c r="C5" s="41"/>
    </row>
    <row r="6" spans="1:3" s="2" customFormat="1" x14ac:dyDescent="0.25">
      <c r="A6" s="5" t="s">
        <v>10</v>
      </c>
      <c r="B6" s="61">
        <f>'GENERALES NOTA 322'!B7:C7</f>
        <v>40000000</v>
      </c>
      <c r="C6" s="61"/>
    </row>
    <row r="7" spans="1:3" s="2" customFormat="1" x14ac:dyDescent="0.25">
      <c r="A7" s="5" t="s">
        <v>11</v>
      </c>
      <c r="B7" s="41" t="str">
        <f>'GENERALES NOTA 322'!B8:C8</f>
        <v>QBE Seguros S.A. (21.50%), MAPFRE (12.00%), La Previsora S.A. (21.50%), Seguros Colpatria S.A. (22.50%), Allianz Seguros (22.50%)</v>
      </c>
      <c r="C7" s="41"/>
    </row>
    <row r="8" spans="1:3" x14ac:dyDescent="0.25">
      <c r="A8" s="12" t="s">
        <v>23</v>
      </c>
      <c r="B8" s="41">
        <v>21882977</v>
      </c>
      <c r="C8" s="41"/>
    </row>
    <row r="9" spans="1:3" x14ac:dyDescent="0.25">
      <c r="A9" s="12" t="s">
        <v>24</v>
      </c>
      <c r="B9" s="41" t="s">
        <v>130</v>
      </c>
      <c r="C9" s="41"/>
    </row>
    <row r="10" spans="1:3" x14ac:dyDescent="0.25">
      <c r="A10" s="12" t="s">
        <v>25</v>
      </c>
      <c r="B10" s="58">
        <v>168419605</v>
      </c>
      <c r="C10" s="59"/>
    </row>
    <row r="11" spans="1:3" x14ac:dyDescent="0.25">
      <c r="A11" s="12" t="s">
        <v>26</v>
      </c>
      <c r="B11" s="46" t="s">
        <v>93</v>
      </c>
      <c r="C11" s="47"/>
    </row>
    <row r="12" spans="1:3" x14ac:dyDescent="0.25">
      <c r="A12" s="12" t="s">
        <v>27</v>
      </c>
      <c r="B12" s="41" t="s">
        <v>131</v>
      </c>
      <c r="C12" s="41"/>
    </row>
    <row r="13" spans="1:3" x14ac:dyDescent="0.25">
      <c r="A13" s="12" t="s">
        <v>28</v>
      </c>
      <c r="B13" s="41" t="s">
        <v>89</v>
      </c>
      <c r="C13" s="41"/>
    </row>
    <row r="14" spans="1:3" x14ac:dyDescent="0.25">
      <c r="A14" s="12" t="s">
        <v>29</v>
      </c>
      <c r="B14" s="41" t="s">
        <v>89</v>
      </c>
      <c r="C14" s="41"/>
    </row>
    <row r="15" spans="1:3" x14ac:dyDescent="0.25">
      <c r="A15" s="62" t="s">
        <v>30</v>
      </c>
      <c r="B15" s="41"/>
      <c r="C15" s="41"/>
    </row>
    <row r="16" spans="1:3" x14ac:dyDescent="0.25">
      <c r="A16" s="63"/>
      <c r="B16" s="8" t="s">
        <v>31</v>
      </c>
      <c r="C16" s="9" t="s">
        <v>32</v>
      </c>
    </row>
    <row r="17" spans="1:3" x14ac:dyDescent="0.25">
      <c r="A17" s="63"/>
      <c r="B17" s="10" t="s">
        <v>132</v>
      </c>
      <c r="C17" s="17">
        <v>21.5</v>
      </c>
    </row>
    <row r="18" spans="1:3" x14ac:dyDescent="0.25">
      <c r="A18" s="63"/>
      <c r="B18" s="10" t="s">
        <v>133</v>
      </c>
      <c r="C18" s="17">
        <v>12</v>
      </c>
    </row>
    <row r="19" spans="1:3" x14ac:dyDescent="0.25">
      <c r="A19" s="63"/>
      <c r="B19" s="10" t="s">
        <v>134</v>
      </c>
      <c r="C19" s="17">
        <v>21.5</v>
      </c>
    </row>
    <row r="20" spans="1:3" x14ac:dyDescent="0.25">
      <c r="A20" s="63"/>
      <c r="B20" s="10" t="s">
        <v>135</v>
      </c>
      <c r="C20" s="17">
        <v>22.5</v>
      </c>
    </row>
    <row r="21" spans="1:3" x14ac:dyDescent="0.25">
      <c r="A21" s="63"/>
      <c r="B21" s="10" t="s">
        <v>136</v>
      </c>
      <c r="C21" s="17">
        <v>22.5</v>
      </c>
    </row>
    <row r="22" spans="1:3" x14ac:dyDescent="0.25">
      <c r="A22" s="12" t="s">
        <v>33</v>
      </c>
      <c r="B22" s="41" t="s">
        <v>94</v>
      </c>
      <c r="C22" s="41"/>
    </row>
    <row r="23" spans="1:3" x14ac:dyDescent="0.25">
      <c r="A23" s="12" t="s">
        <v>34</v>
      </c>
      <c r="B23" s="46"/>
      <c r="C23" s="47"/>
    </row>
    <row r="24" spans="1:3" x14ac:dyDescent="0.25">
      <c r="A24" s="11" t="s">
        <v>35</v>
      </c>
      <c r="B24" s="41" t="s">
        <v>94</v>
      </c>
      <c r="C24" s="41"/>
    </row>
    <row r="25" spans="1:3" x14ac:dyDescent="0.25">
      <c r="A25" s="57" t="s">
        <v>36</v>
      </c>
      <c r="B25" s="57"/>
      <c r="C25" s="57"/>
    </row>
    <row r="26" spans="1:3" x14ac:dyDescent="0.25">
      <c r="A26" s="39" t="s">
        <v>37</v>
      </c>
      <c r="B26" s="40"/>
      <c r="C26" s="22" t="s">
        <v>137</v>
      </c>
    </row>
    <row r="27" spans="1:3" x14ac:dyDescent="0.25">
      <c r="A27" s="39" t="s">
        <v>38</v>
      </c>
      <c r="B27" s="40"/>
      <c r="C27" s="22" t="s">
        <v>137</v>
      </c>
    </row>
    <row r="28" spans="1:3" x14ac:dyDescent="0.25">
      <c r="A28" s="39" t="s">
        <v>39</v>
      </c>
      <c r="B28" s="40"/>
      <c r="C28" s="23" t="s">
        <v>137</v>
      </c>
    </row>
    <row r="29" spans="1:3" x14ac:dyDescent="0.25">
      <c r="A29" s="16" t="s">
        <v>40</v>
      </c>
      <c r="B29" s="17"/>
      <c r="C29" s="22"/>
    </row>
    <row r="30" spans="1:3" x14ac:dyDescent="0.25">
      <c r="A30" s="39" t="s">
        <v>41</v>
      </c>
      <c r="B30" s="40"/>
      <c r="C30" s="22" t="s">
        <v>137</v>
      </c>
    </row>
    <row r="31" spans="1:3" x14ac:dyDescent="0.25">
      <c r="A31" s="39" t="s">
        <v>42</v>
      </c>
      <c r="B31" s="40"/>
      <c r="C31" s="36"/>
    </row>
    <row r="32" spans="1:3" x14ac:dyDescent="0.25">
      <c r="A32" s="39" t="s">
        <v>43</v>
      </c>
      <c r="B32" s="40"/>
      <c r="C32" s="22"/>
    </row>
    <row r="33" spans="1:3" x14ac:dyDescent="0.25">
      <c r="A33" s="54" t="s">
        <v>44</v>
      </c>
      <c r="B33" s="55"/>
      <c r="C33" s="24"/>
    </row>
    <row r="34" spans="1:3" x14ac:dyDescent="0.25">
      <c r="A34" s="56" t="s">
        <v>45</v>
      </c>
      <c r="B34" s="56"/>
      <c r="C34" s="56"/>
    </row>
    <row r="35" spans="1:3" x14ac:dyDescent="0.25">
      <c r="A35" s="52" t="s">
        <v>46</v>
      </c>
      <c r="B35" s="52"/>
      <c r="C35" s="10"/>
    </row>
    <row r="36" spans="1:3" x14ac:dyDescent="0.25">
      <c r="A36" s="52" t="s">
        <v>47</v>
      </c>
      <c r="B36" s="52"/>
      <c r="C36" s="10"/>
    </row>
    <row r="37" spans="1:3" x14ac:dyDescent="0.25">
      <c r="A37" s="52" t="s">
        <v>48</v>
      </c>
      <c r="B37" s="52"/>
      <c r="C37" s="10"/>
    </row>
    <row r="38" spans="1:3" x14ac:dyDescent="0.25">
      <c r="A38" s="52" t="s">
        <v>49</v>
      </c>
      <c r="B38" s="52"/>
      <c r="C38" s="10"/>
    </row>
    <row r="39" spans="1:3" x14ac:dyDescent="0.25">
      <c r="A39" s="52" t="s">
        <v>50</v>
      </c>
      <c r="B39" s="52"/>
      <c r="C39" s="10"/>
    </row>
    <row r="40" spans="1:3" x14ac:dyDescent="0.25">
      <c r="A40" s="52" t="s">
        <v>51</v>
      </c>
      <c r="B40" s="52"/>
      <c r="C40" s="10"/>
    </row>
    <row r="41" spans="1:3" x14ac:dyDescent="0.25">
      <c r="A41" s="52" t="s">
        <v>52</v>
      </c>
      <c r="B41" s="52"/>
      <c r="C41" s="10"/>
    </row>
    <row r="42" spans="1:3" x14ac:dyDescent="0.25">
      <c r="A42" s="52" t="s">
        <v>53</v>
      </c>
      <c r="B42" s="52"/>
      <c r="C42" s="10"/>
    </row>
    <row r="43" spans="1:3" x14ac:dyDescent="0.25">
      <c r="A43" s="52" t="s">
        <v>54</v>
      </c>
      <c r="B43" s="52"/>
      <c r="C43" s="10"/>
    </row>
    <row r="44" spans="1:3" x14ac:dyDescent="0.25">
      <c r="A44" s="52" t="s">
        <v>55</v>
      </c>
      <c r="B44" s="52"/>
      <c r="C44" s="10"/>
    </row>
    <row r="45" spans="1:3" x14ac:dyDescent="0.25">
      <c r="A45" s="52" t="s">
        <v>56</v>
      </c>
      <c r="B45" s="52"/>
      <c r="C45" s="10"/>
    </row>
    <row r="46" spans="1:3" x14ac:dyDescent="0.25">
      <c r="A46" s="52" t="s">
        <v>57</v>
      </c>
      <c r="B46" s="52"/>
      <c r="C46" s="10"/>
    </row>
    <row r="47" spans="1:3" x14ac:dyDescent="0.25">
      <c r="A47" s="52" t="s">
        <v>58</v>
      </c>
      <c r="B47" s="52"/>
      <c r="C47" s="10"/>
    </row>
    <row r="48" spans="1:3" x14ac:dyDescent="0.25">
      <c r="A48" s="52" t="s">
        <v>59</v>
      </c>
      <c r="B48" s="52"/>
      <c r="C48" s="10"/>
    </row>
    <row r="49" spans="1:3" x14ac:dyDescent="0.25">
      <c r="A49" s="52" t="s">
        <v>60</v>
      </c>
      <c r="B49" s="52"/>
      <c r="C49" s="10"/>
    </row>
    <row r="50" spans="1:3" x14ac:dyDescent="0.25">
      <c r="A50" s="52" t="s">
        <v>61</v>
      </c>
      <c r="B50" s="52"/>
      <c r="C50" s="10"/>
    </row>
    <row r="51" spans="1:3" x14ac:dyDescent="0.25">
      <c r="A51" s="53"/>
      <c r="B51" s="53"/>
      <c r="C51" s="10"/>
    </row>
  </sheetData>
  <mergeCells count="45">
    <mergeCell ref="B10:C10"/>
    <mergeCell ref="A28:B28"/>
    <mergeCell ref="B13:C13"/>
    <mergeCell ref="A1:C1"/>
    <mergeCell ref="B8:C8"/>
    <mergeCell ref="B9:C9"/>
    <mergeCell ref="B11:C11"/>
    <mergeCell ref="B12:C12"/>
    <mergeCell ref="B2:C2"/>
    <mergeCell ref="B4:C4"/>
    <mergeCell ref="B5:C5"/>
    <mergeCell ref="B6:C6"/>
    <mergeCell ref="B7:C7"/>
    <mergeCell ref="B14:C14"/>
    <mergeCell ref="A15:A21"/>
    <mergeCell ref="B15:C15"/>
    <mergeCell ref="B22:C22"/>
    <mergeCell ref="B23:C23"/>
    <mergeCell ref="B24:C24"/>
    <mergeCell ref="A25:C25"/>
    <mergeCell ref="A26:B26"/>
    <mergeCell ref="A27:B27"/>
    <mergeCell ref="A45:B45"/>
    <mergeCell ref="A39:B39"/>
    <mergeCell ref="A34:C34"/>
    <mergeCell ref="A35:B35"/>
    <mergeCell ref="A36:B36"/>
    <mergeCell ref="A37:B37"/>
    <mergeCell ref="A38:B38"/>
    <mergeCell ref="B3:C3"/>
    <mergeCell ref="A48:B48"/>
    <mergeCell ref="A49:B49"/>
    <mergeCell ref="A50:B50"/>
    <mergeCell ref="A51:B51"/>
    <mergeCell ref="A46:B46"/>
    <mergeCell ref="A30:B30"/>
    <mergeCell ref="A31:B31"/>
    <mergeCell ref="A32:B32"/>
    <mergeCell ref="A33:B33"/>
    <mergeCell ref="A47:B47"/>
    <mergeCell ref="A40:B40"/>
    <mergeCell ref="A41:B41"/>
    <mergeCell ref="A42:B42"/>
    <mergeCell ref="A43:B43"/>
    <mergeCell ref="A44:B4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4" sqref="B4:C4"/>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5" t="s">
        <v>62</v>
      </c>
      <c r="B1" s="65"/>
      <c r="C1" s="65"/>
    </row>
    <row r="2" spans="1:6" x14ac:dyDescent="0.25">
      <c r="A2" s="27" t="s">
        <v>22</v>
      </c>
      <c r="B2" s="66">
        <f>'GENERALES NOTA 321'!B2:C2</f>
        <v>119260069</v>
      </c>
      <c r="C2" s="67"/>
    </row>
    <row r="3" spans="1:6" x14ac:dyDescent="0.25">
      <c r="A3" s="28" t="s">
        <v>5</v>
      </c>
      <c r="B3" s="68" t="str">
        <f>'GENERALES NOTA 322'!B2:C2</f>
        <v>PRF-80052-2020-36011</v>
      </c>
      <c r="C3" s="69"/>
    </row>
    <row r="4" spans="1:6" s="2" customFormat="1" x14ac:dyDescent="0.25">
      <c r="A4" s="29" t="s">
        <v>6</v>
      </c>
      <c r="B4" s="70" t="str">
        <f>'GENERALES NOTA 322'!B3:C3</f>
        <v>Gerencia Departamental Colegiada de Antioquia</v>
      </c>
      <c r="C4" s="70"/>
    </row>
    <row r="5" spans="1:6" s="2" customFormat="1" x14ac:dyDescent="0.25">
      <c r="A5" s="29" t="s">
        <v>9</v>
      </c>
      <c r="B5" s="66" t="str">
        <f>'GENERALES NOTA 321'!B5:C5</f>
        <v xml:space="preserve">Batallón de Apoyo y Servicio para el combate no. 4 – Cacique Yarigüíes BASPC 04 – Ejército Nacional de Colombia. NIT. 800.130.632-4. </v>
      </c>
      <c r="C5" s="67"/>
    </row>
    <row r="6" spans="1:6" s="2" customFormat="1" x14ac:dyDescent="0.25">
      <c r="A6" s="5" t="s">
        <v>63</v>
      </c>
      <c r="B6" s="71">
        <f>'GENERALES NOTA 321'!B10:C10</f>
        <v>168419605</v>
      </c>
      <c r="C6" s="72"/>
    </row>
    <row r="7" spans="1:6" s="2" customFormat="1" x14ac:dyDescent="0.25">
      <c r="A7" s="5" t="s">
        <v>10</v>
      </c>
      <c r="B7" s="64">
        <f>'GENERALES NOTA 322'!B7:C7</f>
        <v>40000000</v>
      </c>
      <c r="C7" s="64"/>
    </row>
    <row r="8" spans="1:6" s="2" customFormat="1" x14ac:dyDescent="0.25">
      <c r="A8" s="29" t="s">
        <v>11</v>
      </c>
      <c r="B8" s="70" t="str">
        <f>'GENERALES NOTA 322'!B8:C8</f>
        <v>QBE Seguros S.A. (21.50%), MAPFRE (12.00%), La Previsora S.A. (21.50%), Seguros Colpatria S.A. (22.50%), Allianz Seguros (22.50%)</v>
      </c>
      <c r="C8" s="70"/>
    </row>
    <row r="9" spans="1:6" ht="23.25" customHeight="1" x14ac:dyDescent="0.25">
      <c r="A9" s="30" t="s">
        <v>64</v>
      </c>
      <c r="B9" s="68" t="s">
        <v>65</v>
      </c>
      <c r="C9" s="69"/>
    </row>
    <row r="10" spans="1:6" ht="60" x14ac:dyDescent="0.25">
      <c r="A10" s="29" t="s">
        <v>66</v>
      </c>
      <c r="B10" s="74"/>
      <c r="C10" s="75"/>
      <c r="E10" t="s">
        <v>67</v>
      </c>
      <c r="F10" s="14">
        <v>0.7</v>
      </c>
    </row>
    <row r="11" spans="1:6" x14ac:dyDescent="0.25">
      <c r="A11" s="34" t="s">
        <v>68</v>
      </c>
      <c r="B11" s="76">
        <f>(B12-B14)*B13</f>
        <v>9000000</v>
      </c>
      <c r="C11" s="77"/>
      <c r="E11" t="s">
        <v>65</v>
      </c>
      <c r="F11" s="14">
        <v>0.3</v>
      </c>
    </row>
    <row r="12" spans="1:6" x14ac:dyDescent="0.25">
      <c r="A12" s="13" t="s">
        <v>69</v>
      </c>
      <c r="B12" s="80">
        <f>MIN(B6,B7)</f>
        <v>40000000</v>
      </c>
      <c r="C12" s="81"/>
      <c r="F12" s="14"/>
    </row>
    <row r="13" spans="1:6" x14ac:dyDescent="0.25">
      <c r="A13" s="30" t="s">
        <v>30</v>
      </c>
      <c r="B13" s="82">
        <v>0.22500000000000001</v>
      </c>
      <c r="C13" s="82"/>
      <c r="F13" s="14"/>
    </row>
    <row r="14" spans="1:6" x14ac:dyDescent="0.25">
      <c r="A14" s="30" t="s">
        <v>70</v>
      </c>
      <c r="B14" s="83">
        <v>0</v>
      </c>
      <c r="C14" s="84"/>
      <c r="F14" s="14"/>
    </row>
    <row r="15" spans="1:6" x14ac:dyDescent="0.25">
      <c r="A15" s="33" t="s">
        <v>71</v>
      </c>
      <c r="B15" s="78">
        <f>IFERROR(B11*(VLOOKUP(B9,E10:F15,2,0)),16666)</f>
        <v>2700000</v>
      </c>
      <c r="C15" s="79"/>
    </row>
    <row r="16" spans="1:6" ht="180" customHeight="1" x14ac:dyDescent="0.25">
      <c r="A16" s="29" t="s">
        <v>72</v>
      </c>
      <c r="B16" s="68"/>
      <c r="C16" s="69"/>
    </row>
    <row r="17" spans="1:3" ht="90" x14ac:dyDescent="0.25">
      <c r="A17" s="29" t="s">
        <v>73</v>
      </c>
      <c r="B17" s="73"/>
      <c r="C17" s="7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9" zoomScale="70" zoomScaleNormal="7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5" t="s">
        <v>62</v>
      </c>
      <c r="B1" s="65"/>
      <c r="C1" s="65"/>
    </row>
    <row r="2" spans="1:6" x14ac:dyDescent="0.25">
      <c r="A2" s="27" t="s">
        <v>22</v>
      </c>
      <c r="B2" s="66">
        <f>'GENERALES NOTA 321'!B2:C2</f>
        <v>119260069</v>
      </c>
      <c r="C2" s="67"/>
    </row>
    <row r="3" spans="1:6" x14ac:dyDescent="0.25">
      <c r="A3" s="28" t="s">
        <v>5</v>
      </c>
      <c r="B3" s="68" t="str">
        <f>'GENERALES NOTA 322'!B2:C2</f>
        <v>PRF-80052-2020-36011</v>
      </c>
      <c r="C3" s="69"/>
    </row>
    <row r="4" spans="1:6" s="2" customFormat="1" x14ac:dyDescent="0.25">
      <c r="A4" s="29" t="s">
        <v>6</v>
      </c>
      <c r="B4" s="70" t="str">
        <f>'GENERALES NOTA 322'!B3:C3</f>
        <v>Gerencia Departamental Colegiada de Antioquia</v>
      </c>
      <c r="C4" s="70"/>
    </row>
    <row r="5" spans="1:6" s="2" customFormat="1" x14ac:dyDescent="0.25">
      <c r="A5" s="29" t="s">
        <v>9</v>
      </c>
      <c r="B5" s="66" t="str">
        <f>'GENERALES NOTA 321'!B5:C5</f>
        <v xml:space="preserve">Batallón de Apoyo y Servicio para el combate no. 4 – Cacique Yarigüíes BASPC 04 – Ejército Nacional de Colombia. NIT. 800.130.632-4. </v>
      </c>
      <c r="C5" s="67"/>
    </row>
    <row r="6" spans="1:6" s="2" customFormat="1" x14ac:dyDescent="0.25">
      <c r="A6" s="5" t="s">
        <v>63</v>
      </c>
      <c r="B6" s="71">
        <f>'GENERALES NOTA 321'!B10:C10</f>
        <v>168419605</v>
      </c>
      <c r="C6" s="72"/>
    </row>
    <row r="7" spans="1:6" s="2" customFormat="1" x14ac:dyDescent="0.25">
      <c r="A7" s="5" t="s">
        <v>10</v>
      </c>
      <c r="B7" s="64">
        <f>'GENERALES NOTA 322'!B7:C7</f>
        <v>40000000</v>
      </c>
      <c r="C7" s="64"/>
    </row>
    <row r="8" spans="1:6" s="2" customFormat="1" x14ac:dyDescent="0.25">
      <c r="A8" s="29" t="s">
        <v>11</v>
      </c>
      <c r="B8" s="70" t="str">
        <f>'GENERALES NOTA 322'!B8:C8</f>
        <v>QBE Seguros S.A. (21.50%), MAPFRE (12.00%), La Previsora S.A. (21.50%), Seguros Colpatria S.A. (22.50%), Allianz Seguros (22.50%)</v>
      </c>
      <c r="C8" s="70"/>
    </row>
    <row r="9" spans="1:6" ht="23.25" customHeight="1" x14ac:dyDescent="0.25">
      <c r="A9" s="30" t="s">
        <v>64</v>
      </c>
      <c r="B9" s="68" t="s">
        <v>65</v>
      </c>
      <c r="C9" s="69"/>
    </row>
    <row r="10" spans="1:6" ht="60" x14ac:dyDescent="0.25">
      <c r="A10" s="29" t="s">
        <v>66</v>
      </c>
      <c r="B10" s="74" t="s">
        <v>138</v>
      </c>
      <c r="C10" s="75"/>
      <c r="E10" t="s">
        <v>67</v>
      </c>
      <c r="F10" s="14">
        <v>0.7</v>
      </c>
    </row>
    <row r="11" spans="1:6" x14ac:dyDescent="0.25">
      <c r="A11" s="34" t="s">
        <v>68</v>
      </c>
      <c r="B11" s="76">
        <f>(B12-B14)*B13</f>
        <v>9000000</v>
      </c>
      <c r="C11" s="77"/>
      <c r="E11" t="s">
        <v>65</v>
      </c>
      <c r="F11" s="14">
        <v>0.3</v>
      </c>
    </row>
    <row r="12" spans="1:6" x14ac:dyDescent="0.25">
      <c r="A12" s="13" t="s">
        <v>69</v>
      </c>
      <c r="B12" s="80">
        <f>MIN(B6,B7)</f>
        <v>40000000</v>
      </c>
      <c r="C12" s="81"/>
      <c r="F12" s="14"/>
    </row>
    <row r="13" spans="1:6" x14ac:dyDescent="0.25">
      <c r="A13" s="30" t="s">
        <v>30</v>
      </c>
      <c r="B13" s="82">
        <v>0.22500000000000001</v>
      </c>
      <c r="C13" s="82"/>
      <c r="F13" s="14"/>
    </row>
    <row r="14" spans="1:6" x14ac:dyDescent="0.25">
      <c r="A14" s="30" t="s">
        <v>70</v>
      </c>
      <c r="B14" s="83">
        <v>0</v>
      </c>
      <c r="C14" s="83"/>
      <c r="F14" s="14"/>
    </row>
    <row r="15" spans="1:6" x14ac:dyDescent="0.25">
      <c r="A15" s="33" t="s">
        <v>71</v>
      </c>
      <c r="B15" s="78">
        <f>IFERROR(B11*(VLOOKUP(B9,E10:F15,2,0)),16666)</f>
        <v>2700000</v>
      </c>
      <c r="C15" s="79"/>
    </row>
    <row r="16" spans="1:6" ht="180" customHeight="1" x14ac:dyDescent="0.25">
      <c r="A16" s="29" t="s">
        <v>72</v>
      </c>
      <c r="B16" s="68" t="s">
        <v>140</v>
      </c>
      <c r="C16" s="69"/>
    </row>
    <row r="17" spans="1:3" ht="90" x14ac:dyDescent="0.25">
      <c r="A17" s="29" t="s">
        <v>73</v>
      </c>
      <c r="B17" s="85" t="s">
        <v>139</v>
      </c>
      <c r="C17" s="7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A11" sqref="A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0" t="s">
        <v>75</v>
      </c>
      <c r="B1" s="60"/>
      <c r="C1" s="60"/>
    </row>
    <row r="2" spans="1:3" x14ac:dyDescent="0.25">
      <c r="A2" s="12" t="s">
        <v>22</v>
      </c>
      <c r="B2" s="39">
        <f>'GENERALES NOTA 321'!B2:C2</f>
        <v>119260069</v>
      </c>
      <c r="C2" s="40"/>
    </row>
    <row r="3" spans="1:3" x14ac:dyDescent="0.25">
      <c r="A3" s="26" t="s">
        <v>5</v>
      </c>
      <c r="B3" s="39" t="str">
        <f>'GENERALES NOTA 322'!B2:C2</f>
        <v>PRF-80052-2020-36011</v>
      </c>
      <c r="C3" s="40"/>
    </row>
    <row r="4" spans="1:3" s="2" customFormat="1" x14ac:dyDescent="0.25">
      <c r="A4" s="5" t="s">
        <v>6</v>
      </c>
      <c r="B4" s="41" t="str">
        <f>'GENERALES NOTA 322'!B3:C3</f>
        <v>Gerencia Departamental Colegiada de Antioquia</v>
      </c>
      <c r="C4" s="41"/>
    </row>
    <row r="5" spans="1:3" s="2" customFormat="1" x14ac:dyDescent="0.25">
      <c r="A5" s="5" t="s">
        <v>9</v>
      </c>
      <c r="B5" s="39" t="str">
        <f>'IMPUTACIÓN- GENERALES NOTA 324 '!B5:C5</f>
        <v xml:space="preserve">Batallón de Apoyo y Servicio para el combate no. 4 – Cacique Yarigüíes BASPC 04 – Ejército Nacional de Colombia. NIT. 800.130.632-4. </v>
      </c>
      <c r="C5" s="40"/>
    </row>
    <row r="6" spans="1:3" s="2" customFormat="1" x14ac:dyDescent="0.25">
      <c r="A6" s="5" t="s">
        <v>10</v>
      </c>
      <c r="B6" s="41">
        <f>'GENERALES NOTA 322'!B7:C7</f>
        <v>40000000</v>
      </c>
      <c r="C6" s="41"/>
    </row>
    <row r="7" spans="1:3" s="2" customFormat="1" x14ac:dyDescent="0.25">
      <c r="A7" s="5" t="s">
        <v>11</v>
      </c>
      <c r="B7" s="41" t="str">
        <f>'GENERALES NOTA 322'!B8:C8</f>
        <v>QBE Seguros S.A. (21.50%), MAPFRE (12.00%), La Previsora S.A. (21.50%), Seguros Colpatria S.A. (22.50%), Allianz Seguros (22.50%)</v>
      </c>
      <c r="C7" s="41"/>
    </row>
    <row r="8" spans="1:3" x14ac:dyDescent="0.25">
      <c r="A8" s="13" t="s">
        <v>64</v>
      </c>
      <c r="B8" s="46"/>
      <c r="C8" s="47"/>
    </row>
    <row r="9" spans="1:3" x14ac:dyDescent="0.25">
      <c r="A9" s="13" t="s">
        <v>68</v>
      </c>
      <c r="B9" s="86"/>
      <c r="C9" s="86"/>
    </row>
    <row r="10" spans="1:3" x14ac:dyDescent="0.25">
      <c r="A10" s="13" t="s">
        <v>76</v>
      </c>
      <c r="B10" s="86"/>
      <c r="C10" s="86"/>
    </row>
    <row r="11" spans="1:3" ht="45" x14ac:dyDescent="0.25">
      <c r="A11" s="5" t="s">
        <v>77</v>
      </c>
      <c r="B11" s="41"/>
      <c r="C11" s="41"/>
    </row>
    <row r="12" spans="1:3" ht="45" x14ac:dyDescent="0.25">
      <c r="A12" s="5" t="s">
        <v>78</v>
      </c>
      <c r="B12" s="41"/>
      <c r="C12" s="41"/>
    </row>
    <row r="13" spans="1:3" x14ac:dyDescent="0.25">
      <c r="A13" s="5" t="s">
        <v>79</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7"/>
      <c r="C2" s="87"/>
      <c r="I2" t="s">
        <v>80</v>
      </c>
      <c r="N2" t="s">
        <v>74</v>
      </c>
    </row>
    <row r="3" spans="2:14" ht="15" customHeight="1" thickTop="1" thickBot="1" x14ac:dyDescent="0.3">
      <c r="B3" s="87" t="s">
        <v>81</v>
      </c>
      <c r="C3" s="87"/>
      <c r="I3" t="s">
        <v>65</v>
      </c>
      <c r="N3" t="s">
        <v>65</v>
      </c>
    </row>
    <row r="4" spans="2:14" ht="15" customHeight="1" thickTop="1" thickBot="1" x14ac:dyDescent="0.3">
      <c r="B4" s="18" t="s">
        <v>82</v>
      </c>
      <c r="C4" s="19"/>
      <c r="I4" t="s">
        <v>83</v>
      </c>
      <c r="N4" t="s">
        <v>67</v>
      </c>
    </row>
    <row r="5" spans="2:14" ht="15" customHeight="1" thickTop="1" thickBot="1" x14ac:dyDescent="0.3">
      <c r="B5" s="18" t="s">
        <v>84</v>
      </c>
      <c r="C5" s="19"/>
    </row>
    <row r="6" spans="2:14" ht="15" customHeight="1" thickTop="1" thickBot="1" x14ac:dyDescent="0.3">
      <c r="B6" s="18" t="s">
        <v>85</v>
      </c>
      <c r="C6" s="19"/>
    </row>
    <row r="7" spans="2:14" ht="46.5" thickTop="1" thickBot="1" x14ac:dyDescent="0.3">
      <c r="B7" s="18" t="s">
        <v>86</v>
      </c>
      <c r="C7" s="20"/>
    </row>
    <row r="8" spans="2:14" ht="31.5" thickTop="1" thickBot="1" x14ac:dyDescent="0.3">
      <c r="B8" s="18" t="s">
        <v>87</v>
      </c>
      <c r="C8" s="19"/>
    </row>
    <row r="9" spans="2:14" ht="46.5" thickTop="1" thickBot="1" x14ac:dyDescent="0.3">
      <c r="B9" s="18" t="s">
        <v>88</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Lizeth Navarro</cp:lastModifiedBy>
  <cp:revision/>
  <dcterms:created xsi:type="dcterms:W3CDTF">2020-12-07T14:41:17Z</dcterms:created>
  <dcterms:modified xsi:type="dcterms:W3CDTF">2024-11-12T15:12:31Z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