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ORENA\Downloads\"/>
    </mc:Choice>
  </mc:AlternateContent>
  <xr:revisionPtr revIDLastSave="0" documentId="13_ncr:1_{9508AFC6-47D2-41A5-AD69-53ECD06011AE}"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4" i="11"/>
  <c r="B5" i="11"/>
  <c r="B6" i="11"/>
  <c r="B7" i="11"/>
  <c r="B3" i="11"/>
  <c r="B15" i="5"/>
  <c r="B8" i="11" s="1"/>
  <c r="B4" i="10"/>
  <c r="B5" i="10"/>
  <c r="B6" i="10"/>
  <c r="B3" i="10"/>
</calcChain>
</file>

<file path=xl/sharedStrings.xml><?xml version="1.0" encoding="utf-8"?>
<sst xmlns="http://schemas.openxmlformats.org/spreadsheetml/2006/main" count="217" uniqueCount="162">
  <si>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</si>
  <si>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</si>
  <si>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</si>
  <si>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</si>
  <si>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</si>
  <si>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</si>
  <si>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</si>
  <si>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</si>
  <si>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</si>
  <si>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</si>
  <si>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</si>
  <si>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</si>
  <si>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</si>
  <si>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</si>
  <si>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</si>
  <si>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</si>
  <si>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</si>
  <si>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</si>
  <si>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</si>
  <si>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</si>
  <si>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</si>
  <si>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</si>
  <si>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</si>
  <si>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</si>
  <si>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</si>
  <si>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</si>
  <si>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</si>
  <si>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</si>
  <si>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</si>
  <si>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</si>
  <si>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</si>
  <si>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</si>
  <si>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</si>
  <si>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</si>
  <si>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</si>
  <si>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</si>
  <si>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</si>
  <si>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</si>
  <si>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</si>
  <si>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</si>
  <si>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</si>
  <si>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</si>
  <si>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</si>
  <si>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</si>
  <si>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</si>
  <si>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</si>
  <si>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</si>
  <si>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</si>
  <si>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</si>
  <si>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</si>
  <si>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</si>
  <si>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</si>
  <si>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</si>
  <si>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</si>
  <si>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</si>
  <si>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</si>
  <si>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</si>
  <si>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</si>
  <si>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</si>
  <si>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</si>
  <si>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</si>
  <si>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</si>
  <si>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</si>
  <si>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</si>
  <si>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</si>
  <si>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</si>
  <si>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</si>
  <si>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</si>
  <si>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</si>
  <si>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</si>
  <si>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</si>
  <si>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</si>
  <si>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</si>
  <si>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</si>
  <si>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</si>
  <si>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</si>
  <si>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</si>
  <si>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</si>
  <si>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</si>
  <si>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</si>
  <si>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</si>
  <si>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</si>
  <si>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</si>
  <si>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</si>
  <si>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</si>
  <si>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</si>
  <si>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</si>
  <si>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</si>
  <si>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</si>
  <si>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</si>
  <si>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</si>
  <si>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</si>
  <si>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</si>
  <si>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</si>
  <si>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</si>
  <si>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</si>
  <si>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</si>
  <si>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</si>
  <si>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</si>
  <si>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</si>
  <si>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</si>
  <si>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</si>
  <si>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</si>
  <si>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</si>
  <si>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</si>
  <si>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</si>
  <si>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</si>
  <si>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</si>
  <si>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</si>
  <si>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</si>
  <si>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</si>
  <si>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</si>
  <si>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</si>
  <si>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</si>
  <si>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</si>
  <si>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</si>
  <si>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</si>
  <si>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</si>
  <si>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</si>
  <si>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</si>
  <si>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</si>
  <si>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</si>
  <si>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</si>
  <si>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</si>
  <si>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</si>
  <si>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</si>
  <si>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</si>
  <si>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</si>
  <si>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</si>
  <si>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</si>
  <si>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</si>
  <si>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</si>
  <si>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</si>
  <si>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</si>
  <si>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</si>
  <si>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</si>
  <si>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76001-33-33-004-2019-00080-00</t>
  </si>
  <si>
    <t>JUZGADO CUARTO ADMINISTRATIVO ORAL DEL CIRCUITO JUDICIAL DE CALI</t>
  </si>
  <si>
    <t xml:space="preserve">DISTRITO ESPECIAL DE SANTIAGO DE CALI </t>
  </si>
  <si>
    <t xml:space="preserve">TRANSPORTE MONTEBELLO S.A. </t>
  </si>
  <si>
    <t>N/A</t>
  </si>
  <si>
    <r>
      <t xml:space="preserve">De conformidad con los hechos de la demanda, la empresa Transporte Montebello SA, sostiene que el 19 de noviembre de 2015 el agente de tránsito de placas 227, realizó Informe Único de Infracciones de Tránsito No. 76001 - 0022047, al vehículo de placas VBY 538  por incurrir en una infracción de transporte: </t>
    </r>
    <r>
      <rPr>
        <i/>
        <sz val="11"/>
        <color theme="1"/>
        <rFont val="Calibri"/>
        <family val="2"/>
        <scheme val="minor"/>
      </rPr>
      <t>"transitar sin autorización",</t>
    </r>
    <r>
      <rPr>
        <sz val="11"/>
        <color theme="1"/>
        <rFont val="Calibri"/>
        <family val="2"/>
        <scheme val="minor"/>
      </rPr>
      <t xml:space="preserve"> profiriéndose la Resolución No. 4152.014.21.3993 del 17 de octubre de 2017, con la cual se da inicio a la actuación administrativa. Posteriormente, el Municipio de Santiago de Cali profere la Resolución No. 4152.010.21.9046 del 11 de octubre de 2018, por medio de la cual sanciona a la empresa TRANSPORTE MONTEBELLO SA, a pagar la suma equivalente a diez (10) SMMLV, suma que para la fecha ascendía a un valor de $6.443.500; por lo anterior, la Empresa TRANSPORTE MONTEBELLO SA, interpuso recurso de reposición en contra de la Resolución que impuso la sanción. Finalmente el Municipio de Santiago de Cali - Secretaría de Movilidad, profere la Resolución No. 4152.010.21.0.13553 del 4 de diciembre de 2018, por medio de la cual NO REPONE la decisión y confirma la sanción impuesta.</t>
    </r>
  </si>
  <si>
    <t xml:space="preserve">11 de octubre de 2018 y 04 de diciembre de 2018 </t>
  </si>
  <si>
    <t>28 de enero de 2019</t>
  </si>
  <si>
    <t>06 de marzo de 2019</t>
  </si>
  <si>
    <t xml:space="preserve">MUNICIPIO DE SANTIAGO DE CALI </t>
  </si>
  <si>
    <t>890.399.011-3</t>
  </si>
  <si>
    <t>RCE No. 1501215001154</t>
  </si>
  <si>
    <t>PLO</t>
  </si>
  <si>
    <t>31/03/2017 HASTA 25/05/2018</t>
  </si>
  <si>
    <t>ALLIANZ</t>
  </si>
  <si>
    <t>AXA COLPATRIA</t>
  </si>
  <si>
    <t>MAPFRE</t>
  </si>
  <si>
    <t>QBE</t>
  </si>
  <si>
    <t>X</t>
  </si>
  <si>
    <t>Siniestro fuera de coberturamaterial y temporal</t>
  </si>
  <si>
    <t>STRO 136684528 APJ 32236</t>
  </si>
  <si>
    <t>En este caso el deducible subsume el valor del supuesto perjuicio indicado en la demanda ($12.887.000), por lo que, en caso tal de encontrar responsable al asegurado y configurada la cobertura del seguro, no hay lugar a pago alguno, pues el pago mínimo por deducible corresponde a la suma equivalente a 40 SMLMV.</t>
  </si>
  <si>
    <t>FUERA DE COBERTURA</t>
  </si>
  <si>
    <t>P.L.O.: PREDIOS LABORES Y OPERACIONES. En todo caso se advierte que el amparo de la Póliza RCE No. 1501215001154  se delimita exclusivamente a la responsabilidad civil extracontractual. Mientras que, el quid del proceso es determinar si un acto administrativo proferido por la administración es nulo o no. En otras palabras, no hay un hecho dañoso que originara un perjuicio y que el asegurado tenga el deber de reparar mediante una indemnización.</t>
  </si>
  <si>
    <t>La contingencia se califica como remota toda vez que, la póliza con la que se pretende la vinculación de la compañía no ofrece cobertura material ni temporal. Adicional a ello, en este caso el deducible subsume el valor del supuesto perjuicio indicado en la demanda, por lo que, en caso tal de encontrar responsable al asegurado y configurada la cobertura del seguro, no habría lugar a pago alguno. 
La póliza R.C. extracontractual No. 1501215001154, cuyo tomador y asegurado es el Distrito Especial de Santiago de Cali, NO presta cobertura material ni temporal. Frente a la cobertura temporal, debe decirse que la precitada póliza se pactó bajo la modalidad de OCURRENCIA, la cual ampara la responsabilidad derivada de los daños causados durante la vigencia de la Póliza. Teniendo en cuenta que el quid del asunto es la supuesta violación del debido proceso en el proceso sancionatorio administrativo y que en ningún momento se cuestiona la infracción sino la supuesta omisión de la etapa de los alegatos de conclusión en el proceso realizado por la administración y por la cual se profirieron las Resoluciones No. No. 4152.010.21.9046 del 11 de octubre de 2018 y No.  4152.010.21.0.13553 del 4 de diciembre de 2018, mismas que se encuentran por fuera de la limitación temporal de la Póliza en mención, cuya vigencia comprende desde el 16 de noviembre de 2015 hasta el 31 de enero de 2016, por lo que la mentada póliza no ofrecería cobertura temporal para el supuesto hecho que dio base a la acción al fenecer su cobertura antes de que el proceso sancionatorio tuviera lugar; en otras palabras, los actos que se pretenden nulitar fueron expedidos con posterioridad a la vigencia de la póliza. Aunado a ello NO ofrece cobertura material en tanto ampara exclusivamente la responsabilidad civil extracontractual y en el caso de marras, la única pretensión que existe es que se nulite un acto administrativo que profirió el Distrito Especial de Santiago de Cali, mas no se solicita que se repare por un supuesto daño generado a quien demanda. Esta póliza no ampara la responsabilidad de los servidores públicos en la expedición de actos administrativos. 
Ahora, respecto al fondo del asunto debe decirse que, el acto administrativo se encuentra debidamente motivado y la investigación administrativa se surtió conforme a los lineamientos establecidos en la Ley 336 de 1996 regulación especial la cual en sus artículos 50 y 51 dispone el procedimiento para sancionar en asuntos de tránsito y no establece en ningún momento una etapa para presentar alegatos de conclusión. No obstante, está en debate si este procedimiento especial regulado en la Ley 336 de 1996 debe aplicarse armónicamente con la Ley 1437 de 2011 que establece la presentación de alegatos de conclusión en todo proceso sancionatorio y es posterior a la Ley 336. Por otro lado, las pretensiones expresamente están encaminadas a nulitar tales actos administrativos y no persiguen ningún rubro monetario. En todo caso, una eventual condena por la totalidad de las pretensiones sería inferior al valor del deducible pactado en la póliza; por lo que, en caso tal de encontrar responsable al asegurado y configurada la cobertura del seguro, no habría lugar a pago alguno.</t>
  </si>
  <si>
    <t>Excepciones de fondo frente a la demanda
1.	Cumplimiento del debido proceso en la expedición de las resoluciones no. 4152.010.21.0.9046 del 11 de octubre de 2018, y no. 4152.010.21.0.13553 del 4 de diciembre de 2018, expedidas por el municipio de Santiago de Cali.
2.	No se configuran los requisitos indispensables para que se pueda derivar la ilegalidad de las resoluciones no. 4152.010.21.0.9046 del 11 de octubre de 2018, y no. 4152.010.21.0.13553 del 4 de diciembre de 2018, expedidas por el municipio de Santiago de Cali.
3.	Carencia de prueba del supuesto perjuicio.
Excepciones frente al llamamiento en garantía
1.	Existencia de deducible a cargo del asegurado pactado en la póliza de responsabilidad civil extracontractual No. 1501215001154, que subsume el valor de la pretensión económica tácita.
2.	Falta de legitimación en la causa por pasiva respecto de Allianz seguros s.a.
3.	Ausencia de cobertura temporal de la póliza de responsabilidad civil extracontractual no. 1501215001154, por cuanto las resoluciones no. 4152.010.21.0.9046 del 11 de octubre de 2018, y no. 4152.010.21.0.13553 del 4 de diciembre de 2018 fueron proferidas con posterioridad a la vigencia del contrato de seguro.
4.	No nació la obligación indemnizatoria a cargo de Allianz seguros s.a., como quiera que los hechos materia de controversia no comportan el riesgo asegurado.  
5.	En todo caso, la obligación indemnizatoria de la compañía aseguradora se debe ceñir al porcentaje pactado en el coaseguro / inexistencia de solidaridad pasiva entre las coaseguradoras.
6.	La eventual obligación de mi representada no puede exceder el límite del valor asegurado en la póliza de responsabilidad civil no. 1501215001154, el cual se va agotando en la medida que cada siniestro o indemnización se pague.
7.	Exclusiones de amparo de la póliza de responsabilidad civil extracontractual no. 1501215001154.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</si>
</sst>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87" zoomScaleNormal="87"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136</v>
      </c>
      <c r="C2" s="41"/>
    </row>
    <row r="3" spans="1:3" x14ac:dyDescent="0.25">
      <c r="A3" s="5" t="s">
        <v>2</v>
      </c>
      <c r="B3" s="42" t="s">
        <v>137</v>
      </c>
      <c r="C3" s="43"/>
    </row>
    <row r="4" spans="1:3" x14ac:dyDescent="0.25">
      <c r="A4" s="5" t="s">
        <v>3</v>
      </c>
      <c r="B4" s="42" t="s">
        <v>138</v>
      </c>
      <c r="C4" s="43"/>
    </row>
    <row r="5" spans="1:3" ht="14.45" customHeight="1" x14ac:dyDescent="0.25">
      <c r="A5" s="5" t="s">
        <v>4</v>
      </c>
      <c r="B5" s="44" t="s">
        <v>139</v>
      </c>
      <c r="C5" s="43"/>
    </row>
    <row r="6" spans="1:3" x14ac:dyDescent="0.25">
      <c r="A6" s="5" t="s">
        <v>5</v>
      </c>
      <c r="B6" s="39" t="s">
        <v>6</v>
      </c>
      <c r="C6" s="39"/>
    </row>
    <row r="7" spans="1:3" x14ac:dyDescent="0.25">
      <c r="A7" s="5" t="s">
        <v>7</v>
      </c>
      <c r="B7" s="39" t="s">
        <v>140</v>
      </c>
      <c r="C7" s="39"/>
    </row>
    <row r="8" spans="1:3" x14ac:dyDescent="0.25">
      <c r="A8" s="5" t="s">
        <v>8</v>
      </c>
      <c r="B8" s="35" t="s">
        <v>142</v>
      </c>
      <c r="C8" s="35"/>
    </row>
    <row r="9" spans="1:3" x14ac:dyDescent="0.25">
      <c r="A9" s="5" t="s">
        <v>9</v>
      </c>
      <c r="B9" s="35" t="s">
        <v>143</v>
      </c>
      <c r="C9" s="35"/>
    </row>
    <row r="10" spans="1:3" x14ac:dyDescent="0.25">
      <c r="A10" s="5" t="s">
        <v>10</v>
      </c>
      <c r="B10" s="35" t="s">
        <v>144</v>
      </c>
      <c r="C10" s="35"/>
    </row>
    <row r="11" spans="1:3" ht="58.5" customHeight="1" x14ac:dyDescent="0.25">
      <c r="A11" s="5" t="s">
        <v>11</v>
      </c>
      <c r="B11" s="36" t="s">
        <v>159</v>
      </c>
      <c r="C11" s="37"/>
    </row>
    <row r="12" spans="1:3" x14ac:dyDescent="0.25">
      <c r="A12" s="46" t="s">
        <v>12</v>
      </c>
      <c r="B12" s="39" t="s">
        <v>141</v>
      </c>
      <c r="C12" s="39"/>
    </row>
    <row r="13" spans="1:3" ht="30" customHeight="1" x14ac:dyDescent="0.25">
      <c r="A13" s="46"/>
      <c r="B13" s="39"/>
      <c r="C13" s="39"/>
    </row>
    <row r="14" spans="1:3" ht="120" customHeight="1" x14ac:dyDescent="0.25">
      <c r="A14" s="46"/>
      <c r="B14" s="39"/>
      <c r="C14" s="39"/>
    </row>
    <row r="15" spans="1:3" ht="30" x14ac:dyDescent="0.25">
      <c r="A15" s="5" t="s">
        <v>13</v>
      </c>
      <c r="B15" s="49">
        <f>SUM(C17,C18,C20,C21,C23)</f>
        <v>12887000</v>
      </c>
      <c r="C15" s="50"/>
    </row>
    <row r="16" spans="1:3" ht="33.75" customHeight="1" x14ac:dyDescent="0.25">
      <c r="A16" s="51" t="s">
        <v>14</v>
      </c>
      <c r="B16" s="52" t="s">
        <v>15</v>
      </c>
      <c r="C16" s="52"/>
    </row>
    <row r="17" spans="1:3" ht="33.75" customHeight="1" x14ac:dyDescent="0.25">
      <c r="A17" s="51"/>
      <c r="B17" s="11" t="s">
        <v>16</v>
      </c>
      <c r="C17" s="6"/>
    </row>
    <row r="18" spans="1:3" ht="33.75" customHeight="1" x14ac:dyDescent="0.25">
      <c r="A18" s="51"/>
      <c r="B18" s="11" t="s">
        <v>17</v>
      </c>
      <c r="C18" s="6">
        <v>12887000</v>
      </c>
    </row>
    <row r="19" spans="1:3" x14ac:dyDescent="0.25">
      <c r="A19" s="51"/>
      <c r="B19" s="53" t="s">
        <v>18</v>
      </c>
      <c r="C19" s="54"/>
    </row>
    <row r="20" spans="1:3" x14ac:dyDescent="0.25">
      <c r="A20" s="51"/>
      <c r="B20" s="11"/>
      <c r="C20" s="6"/>
    </row>
    <row r="21" spans="1:3" x14ac:dyDescent="0.25">
      <c r="A21" s="51"/>
      <c r="B21" s="11"/>
      <c r="C21" s="6"/>
    </row>
    <row r="22" spans="1:3" x14ac:dyDescent="0.25">
      <c r="A22" s="51"/>
      <c r="B22" s="53" t="s">
        <v>19</v>
      </c>
      <c r="C22" s="54"/>
    </row>
    <row r="23" spans="1:3" x14ac:dyDescent="0.25">
      <c r="A23" s="51"/>
      <c r="B23" s="11"/>
      <c r="C23" s="16"/>
    </row>
    <row r="24" spans="1:3" x14ac:dyDescent="0.25">
      <c r="A24" s="5" t="s">
        <v>20</v>
      </c>
      <c r="B24" s="39" t="s">
        <v>145</v>
      </c>
      <c r="C24" s="39"/>
    </row>
    <row r="25" spans="1:3" x14ac:dyDescent="0.25">
      <c r="A25" s="5" t="s">
        <v>21</v>
      </c>
      <c r="B25" s="39" t="s">
        <v>146</v>
      </c>
      <c r="C25" s="39"/>
    </row>
    <row r="26" spans="1:3" x14ac:dyDescent="0.25">
      <c r="A26" s="5" t="s">
        <v>22</v>
      </c>
      <c r="B26" s="39" t="s">
        <v>147</v>
      </c>
      <c r="C26" s="39"/>
    </row>
    <row r="27" spans="1:3" x14ac:dyDescent="0.25">
      <c r="A27" s="5" t="s">
        <v>23</v>
      </c>
      <c r="B27" s="47">
        <v>45330</v>
      </c>
      <c r="C27" s="48"/>
    </row>
    <row r="28" spans="1:3" x14ac:dyDescent="0.25">
      <c r="A28" s="5" t="s">
        <v>24</v>
      </c>
      <c r="B28" s="45">
        <v>45327</v>
      </c>
      <c r="C28" s="45"/>
    </row>
    <row r="29" spans="1:3" x14ac:dyDescent="0.25">
      <c r="A29" s="5" t="s">
        <v>25</v>
      </c>
      <c r="B29" s="45">
        <v>45348</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4"/>
  <sheetViews>
    <sheetView topLeftCell="A27"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26</v>
      </c>
      <c r="B1" s="55"/>
      <c r="C1" s="55"/>
    </row>
    <row r="2" spans="1:3" x14ac:dyDescent="0.25">
      <c r="A2" s="13" t="s">
        <v>27</v>
      </c>
      <c r="B2" s="56" t="s">
        <v>156</v>
      </c>
      <c r="C2" s="57"/>
    </row>
    <row r="3" spans="1:3" x14ac:dyDescent="0.25">
      <c r="A3" s="5" t="s">
        <v>1</v>
      </c>
      <c r="B3" s="39" t="str">
        <f>'GENERALES NOTA 322'!B2:C2</f>
        <v>76001-33-33-004-2019-00080-00</v>
      </c>
      <c r="C3" s="39"/>
    </row>
    <row r="4" spans="1:3" x14ac:dyDescent="0.25">
      <c r="A4" s="5" t="s">
        <v>2</v>
      </c>
      <c r="B4" s="39" t="str">
        <f>'GENERALES NOTA 322'!B3:C3</f>
        <v>JUZGADO CUARTO ADMINISTRATIVO ORAL DEL CIRCUITO JUDICIAL DE CALI</v>
      </c>
      <c r="C4" s="39"/>
    </row>
    <row r="5" spans="1:3" x14ac:dyDescent="0.25">
      <c r="A5" s="5" t="s">
        <v>3</v>
      </c>
      <c r="B5" s="39" t="str">
        <f>'GENERALES NOTA 322'!B4:C4</f>
        <v xml:space="preserve">DISTRITO ESPECIAL DE SANTIAGO DE CALI </v>
      </c>
      <c r="C5" s="39"/>
    </row>
    <row r="6" spans="1:3" x14ac:dyDescent="0.25">
      <c r="A6" s="5" t="s">
        <v>4</v>
      </c>
      <c r="B6" s="39" t="str">
        <f>'GENERALES NOTA 322'!B5:C5</f>
        <v xml:space="preserve">TRANSPORTE MONTEBELLO S.A. </v>
      </c>
      <c r="C6" s="39"/>
    </row>
    <row r="7" spans="1:3" x14ac:dyDescent="0.25">
      <c r="A7" s="5" t="s">
        <v>5</v>
      </c>
      <c r="B7" s="39" t="str">
        <f>'GENERALES NOTA 322'!B6:C6</f>
        <v>LLAMADA EN GARANTIA</v>
      </c>
      <c r="C7" s="39"/>
    </row>
    <row r="8" spans="1:3" x14ac:dyDescent="0.25">
      <c r="A8" s="13" t="s">
        <v>28</v>
      </c>
      <c r="B8" s="39">
        <v>22082583</v>
      </c>
      <c r="C8" s="39"/>
    </row>
    <row r="9" spans="1:3" x14ac:dyDescent="0.25">
      <c r="A9" s="13" t="s">
        <v>11</v>
      </c>
      <c r="B9" s="39" t="s">
        <v>148</v>
      </c>
      <c r="C9" s="39"/>
    </row>
    <row r="10" spans="1:3" x14ac:dyDescent="0.25">
      <c r="A10" s="13" t="s">
        <v>29</v>
      </c>
      <c r="B10" s="56"/>
      <c r="C10" s="58"/>
    </row>
    <row r="11" spans="1:3" x14ac:dyDescent="0.25">
      <c r="A11" s="13" t="s">
        <v>30</v>
      </c>
      <c r="B11" s="56"/>
      <c r="C11" s="57"/>
    </row>
    <row r="12" spans="1:3" x14ac:dyDescent="0.25">
      <c r="A12" s="13" t="s">
        <v>31</v>
      </c>
      <c r="B12" s="42" t="s">
        <v>103</v>
      </c>
      <c r="C12" s="43"/>
    </row>
    <row r="13" spans="1:3" x14ac:dyDescent="0.25">
      <c r="A13" s="13" t="s">
        <v>32</v>
      </c>
      <c r="B13" s="39" t="s">
        <v>149</v>
      </c>
      <c r="C13" s="39"/>
    </row>
    <row r="14" spans="1:3" x14ac:dyDescent="0.25">
      <c r="A14" s="13" t="s">
        <v>33</v>
      </c>
      <c r="B14" s="39" t="s">
        <v>100</v>
      </c>
      <c r="C14" s="39"/>
    </row>
    <row r="15" spans="1:3" x14ac:dyDescent="0.25">
      <c r="A15" s="13" t="s">
        <v>34</v>
      </c>
      <c r="B15" s="39" t="s">
        <v>100</v>
      </c>
      <c r="C15" s="39"/>
    </row>
    <row r="16" spans="1:3" x14ac:dyDescent="0.25">
      <c r="A16" s="59" t="s">
        <v>35</v>
      </c>
      <c r="B16" s="39"/>
      <c r="C16" s="39"/>
    </row>
    <row r="17" spans="1:3" x14ac:dyDescent="0.25">
      <c r="A17" s="60"/>
      <c r="B17" s="9" t="s">
        <v>36</v>
      </c>
      <c r="C17" s="10" t="s">
        <v>37</v>
      </c>
    </row>
    <row r="18" spans="1:3" x14ac:dyDescent="0.25">
      <c r="A18" s="60"/>
      <c r="B18" s="11" t="s">
        <v>150</v>
      </c>
      <c r="C18" s="11">
        <v>23</v>
      </c>
    </row>
    <row r="19" spans="1:3" x14ac:dyDescent="0.25">
      <c r="A19" s="60"/>
      <c r="B19" s="11" t="s">
        <v>151</v>
      </c>
      <c r="C19" s="11">
        <v>21</v>
      </c>
    </row>
    <row r="20" spans="1:3" x14ac:dyDescent="0.25">
      <c r="A20" s="60"/>
      <c r="B20" s="11" t="s">
        <v>152</v>
      </c>
      <c r="C20" s="11">
        <v>34</v>
      </c>
    </row>
    <row r="21" spans="1:3" x14ac:dyDescent="0.25">
      <c r="A21" s="60"/>
      <c r="B21" s="11" t="s">
        <v>153</v>
      </c>
      <c r="C21" s="11">
        <v>22</v>
      </c>
    </row>
    <row r="22" spans="1:3" x14ac:dyDescent="0.25">
      <c r="A22" s="13" t="s">
        <v>38</v>
      </c>
      <c r="B22" s="39" t="s">
        <v>99</v>
      </c>
      <c r="C22" s="39"/>
    </row>
    <row r="23" spans="1:3" x14ac:dyDescent="0.25">
      <c r="A23" s="13" t="s">
        <v>39</v>
      </c>
      <c r="B23" s="42"/>
      <c r="C23" s="43"/>
    </row>
    <row r="24" spans="1:3" x14ac:dyDescent="0.25">
      <c r="A24" s="13" t="s">
        <v>40</v>
      </c>
      <c r="B24" s="39"/>
      <c r="C24" s="39"/>
    </row>
    <row r="25" spans="1:3" x14ac:dyDescent="0.25">
      <c r="A25" s="13" t="s">
        <v>41</v>
      </c>
      <c r="B25" s="39" t="s">
        <v>99</v>
      </c>
      <c r="C25" s="39"/>
    </row>
    <row r="26" spans="1:3" x14ac:dyDescent="0.25">
      <c r="A26" s="13" t="s">
        <v>42</v>
      </c>
      <c r="B26" s="39"/>
      <c r="C26" s="39"/>
    </row>
    <row r="27" spans="1:3" x14ac:dyDescent="0.25">
      <c r="A27" s="12" t="s">
        <v>43</v>
      </c>
      <c r="B27" s="39" t="s">
        <v>99</v>
      </c>
      <c r="C27" s="39"/>
    </row>
    <row r="28" spans="1:3" x14ac:dyDescent="0.25">
      <c r="A28" s="61" t="s">
        <v>44</v>
      </c>
      <c r="B28" s="61"/>
      <c r="C28" s="61"/>
    </row>
    <row r="29" spans="1:3" ht="14.45" customHeight="1" x14ac:dyDescent="0.25">
      <c r="A29" s="62" t="s">
        <v>45</v>
      </c>
      <c r="B29" s="63"/>
      <c r="C29" s="31" t="s">
        <v>154</v>
      </c>
    </row>
    <row r="30" spans="1:3" ht="14.45" customHeight="1" x14ac:dyDescent="0.25">
      <c r="A30" s="64" t="s">
        <v>46</v>
      </c>
      <c r="B30" s="65"/>
      <c r="C30" s="31" t="s">
        <v>154</v>
      </c>
    </row>
    <row r="31" spans="1:3" ht="14.45" customHeight="1" x14ac:dyDescent="0.25">
      <c r="A31" s="64" t="s">
        <v>47</v>
      </c>
      <c r="B31" s="65"/>
      <c r="C31" s="32" t="s">
        <v>154</v>
      </c>
    </row>
    <row r="32" spans="1:3" ht="14.45" customHeight="1" x14ac:dyDescent="0.25">
      <c r="A32" s="64" t="s">
        <v>48</v>
      </c>
      <c r="B32" s="65"/>
      <c r="C32" s="31" t="s">
        <v>154</v>
      </c>
    </row>
    <row r="33" spans="1:3" x14ac:dyDescent="0.25">
      <c r="A33" s="64" t="s">
        <v>49</v>
      </c>
      <c r="B33" s="65"/>
      <c r="C33" s="31" t="s">
        <v>154</v>
      </c>
    </row>
    <row r="34" spans="1:3" ht="14.45" customHeight="1" x14ac:dyDescent="0.25">
      <c r="A34" s="64" t="s">
        <v>50</v>
      </c>
      <c r="B34" s="65"/>
      <c r="C34" s="31" t="s">
        <v>154</v>
      </c>
    </row>
    <row r="35" spans="1:3" ht="14.45" customHeight="1" x14ac:dyDescent="0.25">
      <c r="A35" s="64" t="s">
        <v>51</v>
      </c>
      <c r="B35" s="65"/>
      <c r="C35" s="33" t="s">
        <v>154</v>
      </c>
    </row>
    <row r="36" spans="1:3" x14ac:dyDescent="0.25">
      <c r="A36" s="62" t="s">
        <v>52</v>
      </c>
      <c r="B36" s="63"/>
      <c r="C36" s="34" t="s">
        <v>155</v>
      </c>
    </row>
    <row r="37" spans="1:3" x14ac:dyDescent="0.25">
      <c r="A37" s="67" t="s">
        <v>53</v>
      </c>
      <c r="B37" s="67"/>
      <c r="C37" s="67"/>
    </row>
    <row r="38" spans="1:3" x14ac:dyDescent="0.25">
      <c r="A38" s="66" t="s">
        <v>54</v>
      </c>
      <c r="B38" s="66"/>
      <c r="C38" s="11"/>
    </row>
    <row r="39" spans="1:3" x14ac:dyDescent="0.25">
      <c r="A39" s="66" t="s">
        <v>55</v>
      </c>
      <c r="B39" s="66"/>
      <c r="C39" s="11"/>
    </row>
    <row r="40" spans="1:3" x14ac:dyDescent="0.25">
      <c r="A40" s="66" t="s">
        <v>56</v>
      </c>
      <c r="B40" s="66"/>
      <c r="C40" s="11"/>
    </row>
    <row r="41" spans="1:3" x14ac:dyDescent="0.25">
      <c r="A41" s="66" t="s">
        <v>57</v>
      </c>
      <c r="B41" s="66"/>
      <c r="C41" s="11"/>
    </row>
    <row r="42" spans="1:3" x14ac:dyDescent="0.25">
      <c r="A42" s="66" t="s">
        <v>58</v>
      </c>
      <c r="B42" s="66"/>
      <c r="C42" s="11"/>
    </row>
    <row r="43" spans="1:3" x14ac:dyDescent="0.25">
      <c r="A43" s="66" t="s">
        <v>59</v>
      </c>
      <c r="B43" s="66"/>
      <c r="C43" s="11"/>
    </row>
    <row r="44" spans="1:3" x14ac:dyDescent="0.25">
      <c r="A44" s="66" t="s">
        <v>60</v>
      </c>
      <c r="B44" s="66"/>
      <c r="C44" s="11"/>
    </row>
    <row r="45" spans="1:3" x14ac:dyDescent="0.25">
      <c r="A45" s="66" t="s">
        <v>61</v>
      </c>
      <c r="B45" s="66"/>
      <c r="C45" s="11"/>
    </row>
    <row r="46" spans="1:3" x14ac:dyDescent="0.25">
      <c r="A46" s="66" t="s">
        <v>62</v>
      </c>
      <c r="B46" s="66"/>
      <c r="C46" s="11"/>
    </row>
    <row r="47" spans="1:3" x14ac:dyDescent="0.25">
      <c r="A47" s="66" t="s">
        <v>63</v>
      </c>
      <c r="B47" s="66"/>
      <c r="C47" s="11"/>
    </row>
    <row r="48" spans="1:3" x14ac:dyDescent="0.25">
      <c r="A48" s="66" t="s">
        <v>64</v>
      </c>
      <c r="B48" s="66"/>
      <c r="C48" s="11"/>
    </row>
    <row r="49" spans="1:3" x14ac:dyDescent="0.25">
      <c r="A49" s="66" t="s">
        <v>65</v>
      </c>
      <c r="B49" s="66"/>
      <c r="C49" s="11"/>
    </row>
    <row r="50" spans="1:3" x14ac:dyDescent="0.25">
      <c r="A50" s="66" t="s">
        <v>66</v>
      </c>
      <c r="B50" s="66"/>
      <c r="C50" s="11"/>
    </row>
    <row r="51" spans="1:3" x14ac:dyDescent="0.25">
      <c r="A51" s="66" t="s">
        <v>67</v>
      </c>
      <c r="B51" s="66"/>
      <c r="C51" s="11"/>
    </row>
    <row r="52" spans="1:3" x14ac:dyDescent="0.25">
      <c r="A52" s="66" t="s">
        <v>68</v>
      </c>
      <c r="B52" s="66"/>
      <c r="C52" s="11"/>
    </row>
    <row r="53" spans="1:3" x14ac:dyDescent="0.25">
      <c r="A53" s="66" t="s">
        <v>69</v>
      </c>
      <c r="B53" s="66"/>
      <c r="C53" s="11"/>
    </row>
    <row r="54" spans="1:3" x14ac:dyDescent="0.25">
      <c r="A54" s="68"/>
      <c r="B54" s="68"/>
      <c r="C54" s="11"/>
    </row>
  </sheetData>
  <mergeCells count="50">
    <mergeCell ref="A49:B49"/>
    <mergeCell ref="A43:B43"/>
    <mergeCell ref="A44:B44"/>
    <mergeCell ref="A45:B45"/>
    <mergeCell ref="A46:B46"/>
    <mergeCell ref="A47:B47"/>
    <mergeCell ref="A48:B48"/>
    <mergeCell ref="A50:B50"/>
    <mergeCell ref="A51:B51"/>
    <mergeCell ref="A52:B52"/>
    <mergeCell ref="A53:B53"/>
    <mergeCell ref="A54:B54"/>
    <mergeCell ref="A29:B29"/>
    <mergeCell ref="A30:B30"/>
    <mergeCell ref="A42:B42"/>
    <mergeCell ref="A37:C37"/>
    <mergeCell ref="A38:B38"/>
    <mergeCell ref="A39:B39"/>
    <mergeCell ref="A40:B40"/>
    <mergeCell ref="A41:B41"/>
    <mergeCell ref="A31:B31"/>
    <mergeCell ref="A32:B32"/>
    <mergeCell ref="A33:B33"/>
    <mergeCell ref="A34:B34"/>
    <mergeCell ref="A35:B35"/>
    <mergeCell ref="A36:B36"/>
    <mergeCell ref="B24:C24"/>
    <mergeCell ref="B25:C25"/>
    <mergeCell ref="B26:C26"/>
    <mergeCell ref="B27:C27"/>
    <mergeCell ref="A28:C28"/>
    <mergeCell ref="B15:C15"/>
    <mergeCell ref="A16:A21"/>
    <mergeCell ref="B16:C16"/>
    <mergeCell ref="B22:C22"/>
    <mergeCell ref="B23:C23"/>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B24:C24</xm:sqref>
        </x14:dataValidation>
        <x14:dataValidation type="list" allowBlank="1" showInputMessage="1" showErrorMessage="1" xr:uid="{CE598DA5-BE60-4504-8641-5BC1D7DE4EC8}">
          <x14:formula1>
            <xm:f>Hoja2!$B$1:$B$2</xm:f>
          </x14:formula1>
          <xm:sqref>B27:C27 B14:C15 B22:C22 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25" sqref="A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70</v>
      </c>
      <c r="B1" s="55"/>
      <c r="C1" s="55"/>
    </row>
    <row r="2" spans="1:6" x14ac:dyDescent="0.25">
      <c r="A2" s="20" t="s">
        <v>27</v>
      </c>
      <c r="B2" s="85" t="s">
        <v>156</v>
      </c>
      <c r="C2" s="86"/>
    </row>
    <row r="3" spans="1:6" x14ac:dyDescent="0.25">
      <c r="A3" s="21" t="s">
        <v>1</v>
      </c>
      <c r="B3" s="87" t="str">
        <f>'GENERALES NOTA 322'!B2:C2</f>
        <v>76001-33-33-004-2019-00080-00</v>
      </c>
      <c r="C3" s="87"/>
    </row>
    <row r="4" spans="1:6" x14ac:dyDescent="0.25">
      <c r="A4" s="21" t="s">
        <v>2</v>
      </c>
      <c r="B4" s="87" t="str">
        <f>'GENERALES NOTA 322'!B3:C3</f>
        <v>JUZGADO CUARTO ADMINISTRATIVO ORAL DEL CIRCUITO JUDICIAL DE CALI</v>
      </c>
      <c r="C4" s="87"/>
    </row>
    <row r="5" spans="1:6" x14ac:dyDescent="0.25">
      <c r="A5" s="21" t="s">
        <v>3</v>
      </c>
      <c r="B5" s="87" t="str">
        <f>'GENERALES NOTA 322'!B4:C4</f>
        <v xml:space="preserve">DISTRITO ESPECIAL DE SANTIAGO DE CALI </v>
      </c>
      <c r="C5" s="87"/>
    </row>
    <row r="6" spans="1:6" ht="14.45" customHeight="1" x14ac:dyDescent="0.25">
      <c r="A6" s="21" t="s">
        <v>4</v>
      </c>
      <c r="B6" s="87" t="str">
        <f>'GENERALES NOTA 322'!B5:C5</f>
        <v xml:space="preserve">TRANSPORTE MONTEBELLO S.A. </v>
      </c>
      <c r="C6" s="87"/>
    </row>
    <row r="7" spans="1:6" x14ac:dyDescent="0.25">
      <c r="A7" s="21" t="s">
        <v>5</v>
      </c>
      <c r="B7" s="87" t="str">
        <f>'GENERALES NOTA 322'!B6:C6</f>
        <v>LLAMADA EN GARANTIA</v>
      </c>
      <c r="C7" s="87"/>
    </row>
    <row r="8" spans="1:6" ht="30" x14ac:dyDescent="0.25">
      <c r="A8" s="21" t="s">
        <v>13</v>
      </c>
      <c r="B8" s="81">
        <f>'GENERALES NOTA 322'!B15:C15</f>
        <v>12887000</v>
      </c>
      <c r="C8" s="82"/>
    </row>
    <row r="9" spans="1:6" x14ac:dyDescent="0.25">
      <c r="A9" s="88" t="s">
        <v>14</v>
      </c>
      <c r="B9" s="72" t="s">
        <v>15</v>
      </c>
      <c r="C9" s="73"/>
    </row>
    <row r="10" spans="1:6" x14ac:dyDescent="0.25">
      <c r="A10" s="88"/>
      <c r="B10" s="22" t="s">
        <v>16</v>
      </c>
      <c r="C10" s="19">
        <f>'GENERALES NOTA 322'!C17</f>
        <v>0</v>
      </c>
    </row>
    <row r="11" spans="1:6" x14ac:dyDescent="0.25">
      <c r="A11" s="88"/>
      <c r="B11" s="22" t="s">
        <v>17</v>
      </c>
      <c r="C11" s="19">
        <f>'GENERALES NOTA 322'!C18</f>
        <v>12887000</v>
      </c>
    </row>
    <row r="12" spans="1:6" x14ac:dyDescent="0.25">
      <c r="A12" s="88"/>
      <c r="B12" s="72"/>
      <c r="C12" s="73"/>
    </row>
    <row r="13" spans="1:6" x14ac:dyDescent="0.25">
      <c r="A13" s="88"/>
      <c r="B13" s="22" t="s">
        <v>71</v>
      </c>
      <c r="C13" s="24"/>
    </row>
    <row r="14" spans="1:6" x14ac:dyDescent="0.25">
      <c r="A14" s="88"/>
      <c r="B14" s="22" t="s">
        <v>72</v>
      </c>
      <c r="C14" s="24"/>
      <c r="E14" t="s">
        <v>73</v>
      </c>
      <c r="F14" s="17">
        <v>0.7</v>
      </c>
    </row>
    <row r="15" spans="1:6" x14ac:dyDescent="0.25">
      <c r="A15" s="23" t="s">
        <v>74</v>
      </c>
      <c r="B15" s="85" t="s">
        <v>107</v>
      </c>
      <c r="C15" s="86"/>
    </row>
    <row r="16" spans="1:6" ht="15" customHeight="1" x14ac:dyDescent="0.25">
      <c r="A16" s="21" t="s">
        <v>76</v>
      </c>
      <c r="B16" s="83" t="s">
        <v>160</v>
      </c>
      <c r="C16" s="84"/>
    </row>
    <row r="17" spans="1:3" ht="28.5" customHeight="1" x14ac:dyDescent="0.25">
      <c r="A17" s="14" t="s">
        <v>77</v>
      </c>
      <c r="B17" s="74">
        <f>((C19+C20+C22+C23)-C26)*C25*C27</f>
        <v>0</v>
      </c>
      <c r="C17" s="74"/>
    </row>
    <row r="18" spans="1:3" x14ac:dyDescent="0.25">
      <c r="A18" s="23" t="s">
        <v>78</v>
      </c>
      <c r="B18" s="75" t="s">
        <v>15</v>
      </c>
      <c r="C18" s="76"/>
    </row>
    <row r="19" spans="1:3" x14ac:dyDescent="0.25">
      <c r="A19" s="70"/>
      <c r="B19" s="22" t="s">
        <v>16</v>
      </c>
      <c r="C19" s="19"/>
    </row>
    <row r="20" spans="1:3" x14ac:dyDescent="0.25">
      <c r="A20" s="71"/>
      <c r="B20" s="22" t="s">
        <v>17</v>
      </c>
      <c r="C20" s="19">
        <v>0</v>
      </c>
    </row>
    <row r="21" spans="1:3" x14ac:dyDescent="0.25">
      <c r="A21" s="71"/>
      <c r="B21" s="72" t="s">
        <v>18</v>
      </c>
      <c r="C21" s="73"/>
    </row>
    <row r="22" spans="1:3" x14ac:dyDescent="0.25">
      <c r="A22" s="71"/>
      <c r="B22" s="22" t="s">
        <v>71</v>
      </c>
      <c r="C22" s="19">
        <v>0</v>
      </c>
    </row>
    <row r="23" spans="1:3" ht="45" x14ac:dyDescent="0.25">
      <c r="A23" s="71"/>
      <c r="B23" s="22" t="s">
        <v>79</v>
      </c>
      <c r="C23" s="19">
        <v>0</v>
      </c>
    </row>
    <row r="24" spans="1:3" x14ac:dyDescent="0.25">
      <c r="A24" s="71"/>
      <c r="B24" s="72" t="s">
        <v>80</v>
      </c>
      <c r="C24" s="73"/>
    </row>
    <row r="25" spans="1:3" x14ac:dyDescent="0.25">
      <c r="A25" s="25"/>
      <c r="B25" s="22" t="s">
        <v>81</v>
      </c>
      <c r="C25" s="26">
        <v>0.23</v>
      </c>
    </row>
    <row r="26" spans="1:3" x14ac:dyDescent="0.25">
      <c r="A26" s="27"/>
      <c r="B26" s="22" t="s">
        <v>30</v>
      </c>
      <c r="C26" s="28">
        <v>52000000</v>
      </c>
    </row>
    <row r="27" spans="1:3" x14ac:dyDescent="0.25">
      <c r="A27" s="27"/>
      <c r="B27" s="22" t="s">
        <v>82</v>
      </c>
      <c r="C27" s="26"/>
    </row>
    <row r="28" spans="1:3" x14ac:dyDescent="0.25">
      <c r="A28" s="18" t="s">
        <v>83</v>
      </c>
      <c r="B28" s="74">
        <f>IFERROR(B17*(VLOOKUP(B15,Hoja2!$G$1:$H$6,2,0)),16666)</f>
        <v>16666</v>
      </c>
      <c r="C28" s="74"/>
    </row>
    <row r="29" spans="1:3" ht="30" x14ac:dyDescent="0.25">
      <c r="A29" s="21" t="s">
        <v>84</v>
      </c>
      <c r="B29" s="77" t="s">
        <v>157</v>
      </c>
      <c r="C29" s="78"/>
    </row>
    <row r="30" spans="1:3" ht="30" x14ac:dyDescent="0.25">
      <c r="A30" s="21" t="s">
        <v>85</v>
      </c>
      <c r="B30" s="79" t="s">
        <v>161</v>
      </c>
      <c r="C30" s="80"/>
    </row>
    <row r="31" spans="1:3" ht="18.75" x14ac:dyDescent="0.25">
      <c r="A31" s="29" t="s">
        <v>86</v>
      </c>
      <c r="B31" s="29"/>
      <c r="C31" s="29"/>
    </row>
    <row r="32" spans="1:3" x14ac:dyDescent="0.25">
      <c r="A32" s="30" t="s">
        <v>87</v>
      </c>
      <c r="B32" s="69"/>
      <c r="C32" s="69"/>
    </row>
    <row r="33" spans="1:3" x14ac:dyDescent="0.25">
      <c r="A33" s="30" t="s">
        <v>88</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2" sqref="B2:C2"/>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89</v>
      </c>
      <c r="B1" s="55"/>
      <c r="C1" s="55"/>
    </row>
    <row r="2" spans="1:3" ht="17.100000000000001" customHeight="1" x14ac:dyDescent="0.25">
      <c r="A2" s="13" t="s">
        <v>27</v>
      </c>
      <c r="B2" s="56" t="s">
        <v>156</v>
      </c>
      <c r="C2" s="57"/>
    </row>
    <row r="3" spans="1:3" ht="15.95" customHeight="1" x14ac:dyDescent="0.25">
      <c r="A3" s="5" t="s">
        <v>1</v>
      </c>
      <c r="B3" s="39" t="str">
        <f>'GENERALES NOTA 322'!B2:C2</f>
        <v>76001-33-33-004-2019-00080-00</v>
      </c>
      <c r="C3" s="39"/>
    </row>
    <row r="4" spans="1:3" x14ac:dyDescent="0.25">
      <c r="A4" s="5" t="s">
        <v>2</v>
      </c>
      <c r="B4" s="39" t="str">
        <f>'GENERALES NOTA 322'!B3:C3</f>
        <v>JUZGADO CUARTO ADMINISTRATIVO ORAL DEL CIRCUITO JUDICIAL DE CALI</v>
      </c>
      <c r="C4" s="39"/>
    </row>
    <row r="5" spans="1:3" ht="29.1" customHeight="1" x14ac:dyDescent="0.25">
      <c r="A5" s="5" t="s">
        <v>3</v>
      </c>
      <c r="B5" s="39" t="str">
        <f>'GENERALES NOTA 322'!B4:C4</f>
        <v xml:space="preserve">DISTRITO ESPECIAL DE SANTIAGO DE CALI </v>
      </c>
      <c r="C5" s="39"/>
    </row>
    <row r="6" spans="1:3" x14ac:dyDescent="0.25">
      <c r="A6" s="5" t="s">
        <v>4</v>
      </c>
      <c r="B6" s="39" t="str">
        <f>'GENERALES NOTA 322'!B5:C5</f>
        <v xml:space="preserve">TRANSPORTE MONTEBELLO S.A. </v>
      </c>
      <c r="C6" s="39"/>
    </row>
    <row r="7" spans="1:3" ht="43.5" customHeight="1" x14ac:dyDescent="0.25">
      <c r="A7" s="5" t="s">
        <v>5</v>
      </c>
      <c r="B7" s="39" t="str">
        <f>'GENERALES NOTA 322'!B6:C6</f>
        <v>LLAMADA EN GARANTIA</v>
      </c>
      <c r="C7" s="39"/>
    </row>
    <row r="8" spans="1:3" x14ac:dyDescent="0.25">
      <c r="A8" s="5" t="s">
        <v>90</v>
      </c>
      <c r="B8" s="39" t="s">
        <v>107</v>
      </c>
      <c r="C8" s="39"/>
    </row>
    <row r="9" spans="1:3" x14ac:dyDescent="0.25">
      <c r="A9" s="15" t="s">
        <v>78</v>
      </c>
      <c r="B9" s="89">
        <v>12887000</v>
      </c>
      <c r="C9" s="89"/>
    </row>
    <row r="10" spans="1:3" x14ac:dyDescent="0.25">
      <c r="A10" s="15" t="s">
        <v>91</v>
      </c>
      <c r="B10" s="39">
        <v>16666</v>
      </c>
      <c r="C10" s="39"/>
    </row>
    <row r="11" spans="1:3" ht="30" x14ac:dyDescent="0.25">
      <c r="A11" s="15" t="s">
        <v>92</v>
      </c>
      <c r="B11" s="77" t="s">
        <v>157</v>
      </c>
      <c r="C11" s="78"/>
    </row>
    <row r="12" spans="1:3" ht="60" x14ac:dyDescent="0.25">
      <c r="A12" s="5" t="s">
        <v>93</v>
      </c>
      <c r="B12" s="39" t="s">
        <v>158</v>
      </c>
      <c r="C12" s="39"/>
    </row>
    <row r="13" spans="1:3" ht="60" x14ac:dyDescent="0.25">
      <c r="A13" s="5" t="s">
        <v>94</v>
      </c>
      <c r="B13" s="39"/>
      <c r="C13" s="39"/>
    </row>
    <row r="14" spans="1:3" x14ac:dyDescent="0.25">
      <c r="A14" s="5" t="s">
        <v>95</v>
      </c>
      <c r="B14" s="11"/>
      <c r="C14" s="11"/>
    </row>
    <row r="15" spans="1:3" x14ac:dyDescent="0.25">
      <c r="A15" s="15" t="s">
        <v>96</v>
      </c>
      <c r="B15" s="39"/>
      <c r="C15" s="39"/>
    </row>
    <row r="16" spans="1:3" x14ac:dyDescent="0.25">
      <c r="A16" s="11" t="s">
        <v>97</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31</v>
      </c>
      <c r="B1" t="s">
        <v>100</v>
      </c>
      <c r="C1" s="8" t="s">
        <v>35</v>
      </c>
      <c r="D1" s="8" t="s">
        <v>39</v>
      </c>
      <c r="E1" s="3" t="s">
        <v>40</v>
      </c>
      <c r="F1" s="2" t="s">
        <v>73</v>
      </c>
      <c r="G1" s="2" t="s">
        <v>75</v>
      </c>
      <c r="H1" s="4">
        <v>0.7</v>
      </c>
      <c r="I1" t="s">
        <v>101</v>
      </c>
      <c r="J1" t="s">
        <v>102</v>
      </c>
      <c r="L1" t="s">
        <v>6</v>
      </c>
    </row>
    <row r="2" spans="1:12" x14ac:dyDescent="0.25">
      <c r="A2" t="s">
        <v>103</v>
      </c>
      <c r="B2" t="s">
        <v>99</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123</v>
      </c>
      <c r="H4" s="4">
        <v>0.15</v>
      </c>
      <c r="I4" t="s">
        <v>124</v>
      </c>
      <c r="J4" t="s">
        <v>125</v>
      </c>
    </row>
    <row r="5" spans="1:12" x14ac:dyDescent="0.25">
      <c r="A5" t="s">
        <v>126</v>
      </c>
      <c r="E5" s="1" t="s">
        <v>127</v>
      </c>
      <c r="G5" s="2" t="s">
        <v>128</v>
      </c>
      <c r="H5" s="4">
        <v>0.7</v>
      </c>
      <c r="I5" t="s">
        <v>129</v>
      </c>
      <c r="J5" t="s">
        <v>130</v>
      </c>
    </row>
    <row r="6" spans="1:12" x14ac:dyDescent="0.25">
      <c r="E6" s="1" t="s">
        <v>131</v>
      </c>
      <c r="G6" s="2" t="s">
        <v>132</v>
      </c>
      <c r="H6" s="4">
        <v>0.3</v>
      </c>
      <c r="J6" t="s">
        <v>133</v>
      </c>
    </row>
    <row r="7" spans="1:12" x14ac:dyDescent="0.25">
      <c r="E7" s="1" t="s">
        <v>134</v>
      </c>
      <c r="G7" s="2" t="s">
        <v>107</v>
      </c>
    </row>
    <row r="8" spans="1:12" x14ac:dyDescent="0.2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2024-02-28T20:11:06Z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